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760" windowWidth="12120" windowHeight="8640" activeTab="0"/>
  </bookViews>
  <sheets>
    <sheet name="Totaaluitslag" sheetId="1" r:id="rId1"/>
    <sheet name="Openwedstrijd" sheetId="2" r:id="rId2"/>
    <sheet name="wedstrijd 1" sheetId="3" r:id="rId3"/>
    <sheet name="wedstrijd 2" sheetId="4" r:id="rId4"/>
    <sheet name="wedstrijd 3" sheetId="5" r:id="rId5"/>
    <sheet name="wedstrijd 4" sheetId="6" r:id="rId6"/>
    <sheet name="wedstrijd5" sheetId="7" r:id="rId7"/>
    <sheet name="finale" sheetId="8" r:id="rId8"/>
    <sheet name="Zilveren Haak" sheetId="9" r:id="rId9"/>
    <sheet name="Puntenklassement" sheetId="10" r:id="rId10"/>
    <sheet name="classement des points" sheetId="11" r:id="rId11"/>
  </sheets>
  <definedNames>
    <definedName name="_xlnm.Print_Titles" localSheetId="1">'Openwedstrijd'!$1:$1</definedName>
  </definedNames>
  <calcPr fullCalcOnLoad="1"/>
</workbook>
</file>

<file path=xl/sharedStrings.xml><?xml version="1.0" encoding="utf-8"?>
<sst xmlns="http://schemas.openxmlformats.org/spreadsheetml/2006/main" count="763" uniqueCount="159">
  <si>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</si>
  <si>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</si>
  <si>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</si>
  <si>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</si>
  <si>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</si>
  <si>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</si>
  <si>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</si>
  <si>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</si>
  <si>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</si>
  <si>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</si>
  <si>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</si>
  <si>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nummer :</t>
  </si>
  <si>
    <t>naam :</t>
  </si>
  <si>
    <t>boven 200m</t>
  </si>
  <si>
    <t>160m tot 200m</t>
  </si>
  <si>
    <t>onder 160m</t>
  </si>
  <si>
    <t>De Vreeze John</t>
  </si>
  <si>
    <t>Matheve Jozef</t>
  </si>
  <si>
    <t>De Beuckelaer Guy</t>
  </si>
  <si>
    <t>Opdebeeck Erik</t>
  </si>
  <si>
    <t>Knuyt Erik</t>
  </si>
  <si>
    <t>De Cock Walter</t>
  </si>
  <si>
    <t>Devynck Danny</t>
  </si>
  <si>
    <t>categorie</t>
  </si>
  <si>
    <t>gemiddeld</t>
  </si>
  <si>
    <t>resultaat</t>
  </si>
  <si>
    <t>Verheyen Gert</t>
  </si>
  <si>
    <t xml:space="preserve">categorie </t>
  </si>
  <si>
    <t>Heuninck Chris</t>
  </si>
  <si>
    <t>Carnes Ray</t>
  </si>
  <si>
    <t>100gram</t>
  </si>
  <si>
    <t>uitslag</t>
  </si>
  <si>
    <t xml:space="preserve">TOTAAL: </t>
  </si>
  <si>
    <t>min slechtste resultaat</t>
  </si>
  <si>
    <t>nom</t>
  </si>
  <si>
    <t>resultat</t>
  </si>
  <si>
    <t xml:space="preserve">TOTAL: </t>
  </si>
  <si>
    <t>moins resultat le plus mauvais</t>
  </si>
  <si>
    <t>alle anderen</t>
  </si>
  <si>
    <t>Anthonissen Jan</t>
  </si>
  <si>
    <t>Sintobin Tom</t>
  </si>
  <si>
    <t>uitslag wedstrijd 3 op 29/5/2005</t>
  </si>
  <si>
    <t>Heuninck Kris</t>
  </si>
  <si>
    <t>8 worpen</t>
  </si>
  <si>
    <t>Van Cauwenberghe Kris</t>
  </si>
  <si>
    <t>Nicolet Gino</t>
  </si>
  <si>
    <t>Peeters Erik</t>
  </si>
  <si>
    <t>Moeskops Danny</t>
  </si>
  <si>
    <t>Schilperoort Wim</t>
  </si>
  <si>
    <t>Meijerinck Peter</t>
  </si>
  <si>
    <t>Hollander Jeroen</t>
  </si>
  <si>
    <t>Verryckt Yve</t>
  </si>
  <si>
    <t>Oschman Rob</t>
  </si>
  <si>
    <t>Oschman Nigel</t>
  </si>
  <si>
    <t>9 worpen</t>
  </si>
  <si>
    <t>Jeugd</t>
  </si>
  <si>
    <t>J</t>
  </si>
  <si>
    <t>worp</t>
  </si>
  <si>
    <t>Nr</t>
  </si>
  <si>
    <t>Naam</t>
  </si>
  <si>
    <t>cat</t>
  </si>
  <si>
    <t>O</t>
  </si>
  <si>
    <t>P</t>
  </si>
  <si>
    <t>Overhead</t>
  </si>
  <si>
    <t>Pendulum</t>
  </si>
  <si>
    <t>Ranking</t>
  </si>
  <si>
    <t xml:space="preserve">afstand </t>
  </si>
  <si>
    <t>afstand</t>
  </si>
  <si>
    <t>Uitslag OpenVerwerpwedstrijd BSC vzw op 18/3/2007</t>
  </si>
  <si>
    <t>Lexmond Ted</t>
  </si>
  <si>
    <t>Dobbelaere Frankie</t>
  </si>
  <si>
    <t>Lexmond Theo</t>
  </si>
  <si>
    <t>Caboche Fernand</t>
  </si>
  <si>
    <t>Folcke Olivier</t>
  </si>
  <si>
    <t>Geladé Marc</t>
  </si>
  <si>
    <t>Trappeniers Luc</t>
  </si>
  <si>
    <t>Breughelmans Yve</t>
  </si>
  <si>
    <t>Ceuppens Jeroen</t>
  </si>
  <si>
    <t>Pauwels Jos</t>
  </si>
  <si>
    <t>Heyman Mario</t>
  </si>
  <si>
    <t>Geleyde Didier</t>
  </si>
  <si>
    <t>Leybaert Albert</t>
  </si>
  <si>
    <t>beste afstand</t>
  </si>
  <si>
    <t>Luyten Karel</t>
  </si>
  <si>
    <t>Beunder Ruud</t>
  </si>
  <si>
    <t>N-B</t>
  </si>
  <si>
    <t>N-A</t>
  </si>
  <si>
    <t>Peter Meijerinck</t>
  </si>
  <si>
    <t>N-O</t>
  </si>
  <si>
    <t>tous les autres</t>
  </si>
  <si>
    <t>Belgische Surfcasting Club vzw Classement des points 2007</t>
  </si>
  <si>
    <t>Verbruggen Bernard</t>
  </si>
  <si>
    <t>uitslag wedstrijd 1 op 16/3/2008</t>
  </si>
  <si>
    <t>ZW 3 buien, 11graden</t>
  </si>
  <si>
    <t>Erik Peeters</t>
  </si>
  <si>
    <t>Laroy Didier</t>
  </si>
  <si>
    <t>Meijerink Peter</t>
  </si>
  <si>
    <t>B-N</t>
  </si>
  <si>
    <t>wedstrijd 2 op 13/4/2008</t>
  </si>
  <si>
    <t>ZW2 ; voornamelijk droog weer</t>
  </si>
  <si>
    <t>John De Vreeze</t>
  </si>
  <si>
    <t>Guy De Beuckelaer</t>
  </si>
  <si>
    <t>Gert Verheyen</t>
  </si>
  <si>
    <t>Bernard Verbruggen</t>
  </si>
  <si>
    <t>Karel Luyten</t>
  </si>
  <si>
    <t>Erik Opdebeeck</t>
  </si>
  <si>
    <t>Danny Devynck</t>
  </si>
  <si>
    <t>Ruud Beunder</t>
  </si>
  <si>
    <t>Rob Oschman</t>
  </si>
  <si>
    <t>Didier Laroy</t>
  </si>
  <si>
    <t>Wim Schilperoort</t>
  </si>
  <si>
    <t>Nigel Oschman</t>
  </si>
  <si>
    <t>Jef Matheve</t>
  </si>
  <si>
    <t>Peter Meijerink</t>
  </si>
  <si>
    <t>Gino Nicolet</t>
  </si>
  <si>
    <t>Danny Moeskops</t>
  </si>
  <si>
    <t>Yve Verryckt</t>
  </si>
  <si>
    <t>Belgische Surfcasting Club vzw Puntenklassement 2008</t>
  </si>
  <si>
    <t>wedstrijd 3 op 18 mei 2008</t>
  </si>
  <si>
    <t>10  worpen</t>
  </si>
  <si>
    <t>Splinter Ron</t>
  </si>
  <si>
    <t xml:space="preserve">droog - wind NNO - NO 3-4 </t>
  </si>
  <si>
    <t>Ron Splinter</t>
  </si>
  <si>
    <t>Belgische Surfcasting Club vzw klassement 2008 Zilveren Haak Zeehengelsport</t>
  </si>
  <si>
    <t>TOTALE AFSTAND:</t>
  </si>
  <si>
    <t>uitslag wedstrijd 4 op 24 augustus 2008</t>
  </si>
  <si>
    <t>Guy De Beuckalaer</t>
  </si>
  <si>
    <t>Jozef Matheve</t>
  </si>
  <si>
    <t>Walter De Cock</t>
  </si>
  <si>
    <t>Jeroen Hollander</t>
  </si>
  <si>
    <t>Kris Van Cauwenberghe</t>
  </si>
  <si>
    <t>weer :  stabiele wind ZZW-3 , 21graden, enkele druppels regen -&gt; vele zonnige perioden</t>
  </si>
  <si>
    <t>11 worpen</t>
  </si>
  <si>
    <t>uitslag wedstrijd 5 op 28 september 2008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</si>
  <si>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</si>
  <si>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</si>
  <si>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</si>
  <si>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</si>
  <si>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</si>
  <si>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</si>
  <si>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</si>
  <si>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</si>
  <si>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worp 9</t>
  </si>
  <si>
    <t>Danny De Vynck</t>
  </si>
  <si>
    <t>Ray Carnes</t>
  </si>
  <si>
    <t>meters</t>
  </si>
  <si>
    <t>gew</t>
  </si>
  <si>
    <t>nr</t>
  </si>
  <si>
    <t>eerst mistig daarna zonnig, 20°C, veranderlijke wind tot W-NW 2</t>
  </si>
  <si>
    <t>uitslag finale op 26 oktober 2008</t>
  </si>
  <si>
    <t>Guy de Beuckelaar</t>
  </si>
  <si>
    <t>Rob Oschmann</t>
  </si>
  <si>
    <t>Peter Meyerink</t>
  </si>
  <si>
    <t>Kerel Luyten</t>
  </si>
  <si>
    <t>Kris van Cauwenberghe</t>
  </si>
  <si>
    <t>Walter deCock</t>
  </si>
  <si>
    <t>Nigel Oschmann</t>
  </si>
  <si>
    <t>Dqnny De Vynck</t>
  </si>
  <si>
    <t>weer: ZW 4-5 vanaf 7de worp regen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</si>
</sst>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0.0"/>
    <numFmt numFmtId="195" formatCode="dd\-mmm\-yy"/>
    <numFmt numFmtId="196" formatCode="0.00;[Red]0.00"/>
    <numFmt numFmtId="197" formatCode="mm/dd/yy"/>
    <numFmt numFmtId="198" formatCode="0.000"/>
    <numFmt numFmtId="199" formatCode="0.0000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[$€-2]\ #.##000_);[Red]\([$€-2]\ #.##000\)"/>
    <numFmt numFmtId="204" formatCode="0.0;[Red]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96" fontId="0" fillId="0" borderId="0" xfId="0" applyNumberFormat="1" applyAlignment="1">
      <alignment/>
    </xf>
    <xf numFmtId="1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6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6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3" xfId="0" applyBorder="1" applyAlignment="1">
      <alignment/>
    </xf>
    <xf numFmtId="196" fontId="0" fillId="0" borderId="3" xfId="0" applyNumberFormat="1" applyBorder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0" fillId="0" borderId="4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6" xfId="0" applyNumberFormat="1" applyBorder="1" applyAlignment="1">
      <alignment horizontal="left"/>
    </xf>
    <xf numFmtId="0" fontId="0" fillId="0" borderId="22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5"/>
  <sheetViews>
    <sheetView tabSelected="1" workbookViewId="0" topLeftCell="A1">
      <selection activeCell="O6" sqref="O6:Q23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3" max="13" width="9.140625" style="14" customWidth="1"/>
    <col min="16" max="16" width="20.57421875" style="0" bestFit="1" customWidth="1"/>
  </cols>
  <sheetData>
    <row r="1" spans="1:13" ht="13.5" thickBot="1">
      <c r="A1" s="1" t="s">
        <v>0</v>
      </c>
      <c r="G1" s="3"/>
      <c r="H1" s="4">
        <f ca="1">TODAY()</f>
        <v>39815</v>
      </c>
      <c r="M1" s="17" t="s">
        <v>27</v>
      </c>
    </row>
    <row r="2" spans="1:13" s="1" customFormat="1" ht="13.5" thickBot="1">
      <c r="A2" s="5"/>
      <c r="B2" s="5" t="s">
        <v>1</v>
      </c>
      <c r="C2" s="6" t="s">
        <v>30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  <c r="M2" s="18">
        <v>2009</v>
      </c>
    </row>
    <row r="3" spans="1:13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  <c r="M3" s="19"/>
    </row>
    <row r="4" spans="1:13" ht="13.5" thickBot="1">
      <c r="A4" s="5" t="s">
        <v>8</v>
      </c>
      <c r="B4" s="5" t="s">
        <v>13</v>
      </c>
      <c r="C4" s="8"/>
      <c r="D4" s="8"/>
      <c r="E4" s="8"/>
      <c r="F4" s="8"/>
      <c r="G4" s="7"/>
      <c r="H4" s="8"/>
      <c r="I4" s="7"/>
      <c r="J4" s="7"/>
      <c r="K4" s="7"/>
      <c r="L4" s="29"/>
      <c r="M4" s="19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L5" s="29"/>
      <c r="M5" s="19"/>
    </row>
    <row r="6" spans="1:17" ht="13.5" thickBot="1">
      <c r="A6" s="5">
        <v>1</v>
      </c>
      <c r="B6" s="7" t="s">
        <v>48</v>
      </c>
      <c r="C6" s="8">
        <v>228.3</v>
      </c>
      <c r="D6" s="8">
        <v>230.73</v>
      </c>
      <c r="E6" s="8">
        <v>230.91</v>
      </c>
      <c r="F6" s="8">
        <v>227.29</v>
      </c>
      <c r="G6" s="8"/>
      <c r="H6" s="8">
        <f aca="true" t="shared" si="0" ref="H6:H34">IF(SUM(D6:F6)=0,"",(SUM(D6:E6)+MAX(C6,F6))/3)</f>
        <v>229.98000000000002</v>
      </c>
      <c r="I6" s="8"/>
      <c r="J6" s="8">
        <v>240.05</v>
      </c>
      <c r="K6" s="8">
        <f aca="true" t="shared" si="1" ref="K6:K36">IF(SUM(H6,H6,H6,J6,J6)/5=0,"",SUM(H6,H6,H6,J6,J6)/5)</f>
        <v>234.00799999999998</v>
      </c>
      <c r="L6" s="30"/>
      <c r="M6" s="19"/>
      <c r="O6" s="14"/>
      <c r="Q6" s="31"/>
    </row>
    <row r="7" spans="1:17" ht="13.5" thickBot="1">
      <c r="A7" s="5">
        <v>2</v>
      </c>
      <c r="B7" s="7" t="s">
        <v>16</v>
      </c>
      <c r="C7" s="8"/>
      <c r="D7" s="8">
        <v>234.75</v>
      </c>
      <c r="E7" s="8">
        <v>227.49</v>
      </c>
      <c r="F7" s="8">
        <v>217.92</v>
      </c>
      <c r="G7" s="8"/>
      <c r="H7" s="8">
        <f t="shared" si="0"/>
        <v>226.72</v>
      </c>
      <c r="I7" s="8"/>
      <c r="J7" s="8">
        <v>233.55</v>
      </c>
      <c r="K7" s="8">
        <f t="shared" si="1"/>
        <v>229.452</v>
      </c>
      <c r="L7" s="29"/>
      <c r="M7" s="19"/>
      <c r="N7" s="9"/>
      <c r="O7" s="14"/>
      <c r="Q7" s="31"/>
    </row>
    <row r="8" spans="1:17" ht="13.5" thickBot="1">
      <c r="A8" s="5">
        <v>3</v>
      </c>
      <c r="B8" s="7" t="s">
        <v>44</v>
      </c>
      <c r="C8" s="8"/>
      <c r="D8" s="8">
        <v>226.61</v>
      </c>
      <c r="E8" s="8">
        <v>227.98</v>
      </c>
      <c r="F8" s="8">
        <v>215.39</v>
      </c>
      <c r="G8" s="8"/>
      <c r="H8" s="8">
        <f t="shared" si="0"/>
        <v>223.32666666666668</v>
      </c>
      <c r="I8" s="8"/>
      <c r="J8" s="13">
        <v>236.82</v>
      </c>
      <c r="K8" s="8">
        <f t="shared" si="1"/>
        <v>228.724</v>
      </c>
      <c r="L8" s="29"/>
      <c r="M8" s="19"/>
      <c r="N8" s="9"/>
      <c r="O8" s="14"/>
      <c r="Q8" s="31"/>
    </row>
    <row r="9" spans="1:17" ht="13.5" thickBot="1">
      <c r="A9" s="5">
        <v>4</v>
      </c>
      <c r="B9" s="7" t="s">
        <v>87</v>
      </c>
      <c r="C9" s="8">
        <v>217.51</v>
      </c>
      <c r="D9" s="8">
        <v>217.28</v>
      </c>
      <c r="E9" s="8">
        <v>216.82</v>
      </c>
      <c r="F9" s="8">
        <v>216.95</v>
      </c>
      <c r="G9" s="8"/>
      <c r="H9" s="8">
        <f t="shared" si="0"/>
        <v>217.20333333333335</v>
      </c>
      <c r="I9" s="8"/>
      <c r="J9" s="8">
        <v>227.72</v>
      </c>
      <c r="K9" s="8">
        <f t="shared" si="1"/>
        <v>221.41</v>
      </c>
      <c r="L9" s="29"/>
      <c r="M9" s="19"/>
      <c r="N9" s="9"/>
      <c r="O9" s="14"/>
      <c r="Q9" s="31"/>
    </row>
    <row r="10" spans="1:17" ht="13.5" thickBot="1">
      <c r="A10" s="5">
        <v>5</v>
      </c>
      <c r="B10" s="7" t="s">
        <v>19</v>
      </c>
      <c r="C10" s="8">
        <v>216.4</v>
      </c>
      <c r="D10" s="8">
        <v>223.89</v>
      </c>
      <c r="E10" s="8">
        <v>220.44</v>
      </c>
      <c r="F10" s="8">
        <v>201.89</v>
      </c>
      <c r="G10" s="8"/>
      <c r="H10" s="8">
        <f t="shared" si="0"/>
        <v>220.24333333333334</v>
      </c>
      <c r="I10" s="8"/>
      <c r="J10" s="8">
        <v>220.69</v>
      </c>
      <c r="K10" s="8">
        <f t="shared" si="1"/>
        <v>220.42200000000003</v>
      </c>
      <c r="M10" s="19"/>
      <c r="O10" s="14"/>
      <c r="Q10" s="31"/>
    </row>
    <row r="11" spans="1:17" ht="13.5" thickBot="1">
      <c r="A11" s="5">
        <v>6</v>
      </c>
      <c r="B11" s="7" t="s">
        <v>84</v>
      </c>
      <c r="C11" s="8">
        <v>209.88</v>
      </c>
      <c r="D11" s="8">
        <v>218.39</v>
      </c>
      <c r="E11" s="8">
        <v>213.83</v>
      </c>
      <c r="F11" s="8">
        <v>186.29</v>
      </c>
      <c r="G11" s="8"/>
      <c r="H11" s="8">
        <f t="shared" si="0"/>
        <v>214.03333333333333</v>
      </c>
      <c r="I11" s="8"/>
      <c r="J11" s="8">
        <v>211.9</v>
      </c>
      <c r="K11" s="8">
        <f t="shared" si="1"/>
        <v>213.18</v>
      </c>
      <c r="M11" s="19"/>
      <c r="O11" s="14"/>
      <c r="Q11" s="31"/>
    </row>
    <row r="12" spans="1:17" ht="13.5" thickBot="1">
      <c r="A12" s="5">
        <v>7</v>
      </c>
      <c r="B12" s="7" t="s">
        <v>18</v>
      </c>
      <c r="C12" s="8">
        <v>209.83</v>
      </c>
      <c r="D12" s="8">
        <v>208.07</v>
      </c>
      <c r="E12" s="8">
        <v>203.95</v>
      </c>
      <c r="F12" s="8"/>
      <c r="G12" s="8"/>
      <c r="H12" s="8">
        <f t="shared" si="0"/>
        <v>207.28333333333333</v>
      </c>
      <c r="I12" s="8"/>
      <c r="J12" s="8">
        <v>207.14</v>
      </c>
      <c r="K12" s="8">
        <f t="shared" si="1"/>
        <v>207.22600000000003</v>
      </c>
      <c r="M12" s="19"/>
      <c r="O12" s="14"/>
      <c r="Q12" s="31"/>
    </row>
    <row r="13" spans="1:17" ht="13.5" thickBot="1">
      <c r="A13" s="5">
        <v>8</v>
      </c>
      <c r="B13" s="7" t="s">
        <v>47</v>
      </c>
      <c r="C13" s="8">
        <v>239.88</v>
      </c>
      <c r="D13" s="8">
        <v>253.25</v>
      </c>
      <c r="E13" s="8">
        <v>254.55</v>
      </c>
      <c r="F13" s="8">
        <v>235.23</v>
      </c>
      <c r="G13" s="8"/>
      <c r="H13" s="8">
        <f t="shared" si="0"/>
        <v>249.2266666666667</v>
      </c>
      <c r="I13" s="8"/>
      <c r="J13" s="8"/>
      <c r="K13" s="8">
        <f t="shared" si="1"/>
        <v>149.536</v>
      </c>
      <c r="M13" s="19"/>
      <c r="O13" s="14"/>
      <c r="Q13" s="31"/>
    </row>
    <row r="14" spans="1:17" ht="13.5" thickBot="1">
      <c r="A14" s="5">
        <v>9</v>
      </c>
      <c r="B14" s="7" t="s">
        <v>50</v>
      </c>
      <c r="C14" s="8">
        <v>213.58</v>
      </c>
      <c r="D14" s="8">
        <v>210.69</v>
      </c>
      <c r="E14" s="8">
        <v>209.28</v>
      </c>
      <c r="F14" s="8"/>
      <c r="G14" s="8"/>
      <c r="H14" s="8">
        <f t="shared" si="0"/>
        <v>211.18333333333337</v>
      </c>
      <c r="I14" s="8"/>
      <c r="J14" s="8"/>
      <c r="K14" s="8">
        <f t="shared" si="1"/>
        <v>126.71000000000001</v>
      </c>
      <c r="M14" s="19"/>
      <c r="O14" s="14"/>
      <c r="Q14" s="31"/>
    </row>
    <row r="15" spans="1:17" ht="13.5" thickBot="1">
      <c r="A15" s="5">
        <v>10</v>
      </c>
      <c r="B15" s="7" t="s">
        <v>51</v>
      </c>
      <c r="C15" s="8">
        <v>208.16</v>
      </c>
      <c r="D15" s="8">
        <v>209.61</v>
      </c>
      <c r="E15" s="8">
        <v>214.27</v>
      </c>
      <c r="F15" s="8"/>
      <c r="G15" s="8"/>
      <c r="H15" s="8">
        <f t="shared" si="0"/>
        <v>210.67999999999998</v>
      </c>
      <c r="I15" s="8"/>
      <c r="J15" s="8"/>
      <c r="K15" s="8">
        <f t="shared" si="1"/>
        <v>126.40799999999999</v>
      </c>
      <c r="M15" s="19"/>
      <c r="O15" s="14"/>
      <c r="Q15" s="31"/>
    </row>
    <row r="16" spans="1:17" ht="13.5" thickBot="1">
      <c r="A16" s="5">
        <v>11</v>
      </c>
      <c r="B16" s="7" t="s">
        <v>45</v>
      </c>
      <c r="C16" s="8"/>
      <c r="D16" s="8">
        <v>199.59</v>
      </c>
      <c r="E16" s="8">
        <v>191.78</v>
      </c>
      <c r="F16" s="8"/>
      <c r="G16" s="8"/>
      <c r="H16" s="8">
        <f t="shared" si="0"/>
        <v>130.45666666666668</v>
      </c>
      <c r="I16" s="8"/>
      <c r="J16" s="8"/>
      <c r="K16" s="8">
        <f t="shared" si="1"/>
        <v>78.274</v>
      </c>
      <c r="M16" s="19"/>
      <c r="O16" s="14"/>
      <c r="Q16" s="31"/>
    </row>
    <row r="17" spans="1:17" ht="13.5" thickBot="1">
      <c r="A17" s="5">
        <v>12</v>
      </c>
      <c r="B17" s="7" t="s">
        <v>120</v>
      </c>
      <c r="C17" s="8"/>
      <c r="D17" s="8">
        <v>231.05</v>
      </c>
      <c r="E17" s="8"/>
      <c r="F17" s="8"/>
      <c r="G17" s="8"/>
      <c r="H17" s="8">
        <f t="shared" si="0"/>
        <v>77.01666666666667</v>
      </c>
      <c r="I17" s="8"/>
      <c r="J17" s="8"/>
      <c r="K17" s="8">
        <f t="shared" si="1"/>
        <v>46.21</v>
      </c>
      <c r="M17" s="19"/>
      <c r="O17" s="14"/>
      <c r="Q17" s="31"/>
    </row>
    <row r="18" spans="1:17" ht="13.5" thickBot="1">
      <c r="A18" s="5"/>
      <c r="B18" s="7"/>
      <c r="C18" s="8"/>
      <c r="D18" s="8"/>
      <c r="E18" s="8"/>
      <c r="F18" s="8"/>
      <c r="G18" s="8"/>
      <c r="H18" s="8">
        <f t="shared" si="0"/>
      </c>
      <c r="I18" s="8"/>
      <c r="J18" s="13"/>
      <c r="K18" s="8">
        <f t="shared" si="1"/>
      </c>
      <c r="M18" s="19"/>
      <c r="O18" s="14"/>
      <c r="Q18" s="31"/>
    </row>
    <row r="19" spans="1:17" s="1" customFormat="1" ht="13.5" thickBot="1">
      <c r="A19" s="5" t="s">
        <v>9</v>
      </c>
      <c r="B19" s="5" t="s">
        <v>14</v>
      </c>
      <c r="C19" s="6" t="s">
        <v>30</v>
      </c>
      <c r="D19" s="6" t="s">
        <v>2</v>
      </c>
      <c r="E19" s="6" t="s">
        <v>3</v>
      </c>
      <c r="F19" s="6" t="s">
        <v>4</v>
      </c>
      <c r="G19" s="6"/>
      <c r="H19" s="8">
        <f t="shared" si="0"/>
      </c>
      <c r="I19" s="6"/>
      <c r="J19" s="6"/>
      <c r="K19" s="8">
        <f t="shared" si="1"/>
      </c>
      <c r="M19" s="18"/>
      <c r="O19" s="14"/>
      <c r="P19"/>
      <c r="Q19" s="31"/>
    </row>
    <row r="20" spans="1:17" s="1" customFormat="1" ht="6" customHeight="1" thickBot="1">
      <c r="A20" s="5"/>
      <c r="B20" s="5"/>
      <c r="C20" s="6"/>
      <c r="D20" s="6"/>
      <c r="E20" s="6"/>
      <c r="F20" s="6"/>
      <c r="G20" s="6"/>
      <c r="H20" s="8">
        <f t="shared" si="0"/>
      </c>
      <c r="I20" s="6"/>
      <c r="J20" s="6"/>
      <c r="K20" s="8">
        <f t="shared" si="1"/>
      </c>
      <c r="M20" s="18"/>
      <c r="O20" s="14"/>
      <c r="P20"/>
      <c r="Q20" s="31"/>
    </row>
    <row r="21" spans="1:17" ht="13.5" thickBot="1">
      <c r="A21" s="5">
        <v>1</v>
      </c>
      <c r="B21" s="7" t="s">
        <v>95</v>
      </c>
      <c r="C21" s="8">
        <v>201.26</v>
      </c>
      <c r="D21" s="8">
        <v>212.15</v>
      </c>
      <c r="E21" s="8">
        <v>211.24</v>
      </c>
      <c r="F21" s="8">
        <v>206.12</v>
      </c>
      <c r="G21" s="8"/>
      <c r="H21" s="8">
        <f t="shared" si="0"/>
        <v>209.83666666666667</v>
      </c>
      <c r="I21" s="8"/>
      <c r="J21" s="8">
        <v>218.11</v>
      </c>
      <c r="K21" s="8">
        <f t="shared" si="1"/>
        <v>213.14600000000002</v>
      </c>
      <c r="M21" s="19"/>
      <c r="O21" s="14"/>
      <c r="Q21" s="31"/>
    </row>
    <row r="22" spans="1:17" ht="13.5" thickBot="1">
      <c r="A22" s="5">
        <v>2</v>
      </c>
      <c r="B22" s="7" t="s">
        <v>29</v>
      </c>
      <c r="C22" s="8">
        <v>196.72</v>
      </c>
      <c r="D22" s="8">
        <v>199.26</v>
      </c>
      <c r="E22" s="8">
        <v>199.15</v>
      </c>
      <c r="F22" s="8"/>
      <c r="G22" s="8"/>
      <c r="H22" s="8">
        <f t="shared" si="0"/>
        <v>198.37666666666667</v>
      </c>
      <c r="I22" s="8"/>
      <c r="J22" s="8">
        <v>203.8</v>
      </c>
      <c r="K22" s="8">
        <f t="shared" si="1"/>
        <v>200.546</v>
      </c>
      <c r="M22" s="19"/>
      <c r="O22" s="14"/>
      <c r="Q22" s="31"/>
    </row>
    <row r="23" spans="1:17" ht="13.5" thickBot="1">
      <c r="A23" s="5">
        <v>3</v>
      </c>
      <c r="B23" s="7" t="s">
        <v>17</v>
      </c>
      <c r="C23" s="8">
        <v>204.73</v>
      </c>
      <c r="D23" s="8">
        <v>206.7</v>
      </c>
      <c r="E23" s="8">
        <v>194.82</v>
      </c>
      <c r="F23" s="8"/>
      <c r="G23" s="8"/>
      <c r="H23" s="8">
        <f t="shared" si="0"/>
        <v>202.08333333333334</v>
      </c>
      <c r="I23" s="8"/>
      <c r="J23" s="8">
        <v>192.47</v>
      </c>
      <c r="K23" s="8">
        <f t="shared" si="1"/>
        <v>198.238</v>
      </c>
      <c r="M23" s="19"/>
      <c r="O23" s="14"/>
      <c r="Q23" s="31"/>
    </row>
    <row r="24" spans="1:13" ht="13.5" thickBot="1">
      <c r="A24" s="5">
        <v>4</v>
      </c>
      <c r="B24" s="7" t="s">
        <v>26</v>
      </c>
      <c r="C24" s="8">
        <v>186.42</v>
      </c>
      <c r="D24" s="8">
        <v>190.28</v>
      </c>
      <c r="E24" s="8">
        <v>180.32</v>
      </c>
      <c r="F24" s="8">
        <v>159.13</v>
      </c>
      <c r="G24" s="8"/>
      <c r="H24" s="8">
        <f t="shared" si="0"/>
        <v>185.67333333333332</v>
      </c>
      <c r="I24" s="8"/>
      <c r="J24" s="8">
        <v>186.82</v>
      </c>
      <c r="K24" s="8">
        <f t="shared" si="1"/>
        <v>186.13199999999998</v>
      </c>
      <c r="M24" s="19"/>
    </row>
    <row r="25" spans="1:13" ht="13.5" thickBot="1">
      <c r="A25" s="5">
        <v>5</v>
      </c>
      <c r="B25" s="7" t="s">
        <v>52</v>
      </c>
      <c r="C25" s="8">
        <v>177.83</v>
      </c>
      <c r="D25" s="8">
        <v>188.53</v>
      </c>
      <c r="E25" s="8">
        <v>194.47</v>
      </c>
      <c r="F25" s="8">
        <v>181.92</v>
      </c>
      <c r="G25" s="8"/>
      <c r="H25" s="8">
        <f t="shared" si="0"/>
        <v>188.30666666666664</v>
      </c>
      <c r="I25" s="8"/>
      <c r="J25" s="8">
        <v>177.34</v>
      </c>
      <c r="K25" s="8">
        <f t="shared" si="1"/>
        <v>183.92000000000002</v>
      </c>
      <c r="M25" s="19"/>
    </row>
    <row r="26" spans="1:13" ht="13.5" thickBot="1">
      <c r="A26" s="5">
        <v>6</v>
      </c>
      <c r="B26" s="7" t="s">
        <v>22</v>
      </c>
      <c r="C26" s="8">
        <v>178.13</v>
      </c>
      <c r="D26" s="8">
        <v>184.93</v>
      </c>
      <c r="E26" s="8">
        <v>185.75</v>
      </c>
      <c r="F26" s="8"/>
      <c r="G26" s="8"/>
      <c r="H26" s="8">
        <f t="shared" si="0"/>
        <v>182.93666666666664</v>
      </c>
      <c r="I26" s="8"/>
      <c r="J26" s="8">
        <v>178.66</v>
      </c>
      <c r="K26" s="8">
        <f t="shared" si="1"/>
        <v>181.22599999999997</v>
      </c>
      <c r="M26" s="19"/>
    </row>
    <row r="27" spans="1:13" ht="13.5" thickBot="1">
      <c r="A27" s="5">
        <v>7</v>
      </c>
      <c r="B27" s="7" t="s">
        <v>21</v>
      </c>
      <c r="C27" s="8">
        <v>180.38</v>
      </c>
      <c r="D27" s="8">
        <v>186.25</v>
      </c>
      <c r="E27" s="8">
        <v>178.38</v>
      </c>
      <c r="F27" s="8"/>
      <c r="G27" s="8"/>
      <c r="H27" s="8">
        <f t="shared" si="0"/>
        <v>181.67</v>
      </c>
      <c r="I27" s="8"/>
      <c r="J27" s="8">
        <v>176.58</v>
      </c>
      <c r="K27" s="8">
        <f t="shared" si="1"/>
        <v>179.63400000000001</v>
      </c>
      <c r="M27" s="19"/>
    </row>
    <row r="28" spans="1:13" ht="13.5" thickBot="1">
      <c r="A28" s="5">
        <v>8</v>
      </c>
      <c r="B28" s="7" t="s">
        <v>83</v>
      </c>
      <c r="C28" s="8">
        <v>171.97</v>
      </c>
      <c r="D28" s="8">
        <v>177.08</v>
      </c>
      <c r="E28" s="8">
        <v>190.32</v>
      </c>
      <c r="F28" s="8"/>
      <c r="G28" s="8"/>
      <c r="H28" s="8">
        <f t="shared" si="0"/>
        <v>179.79</v>
      </c>
      <c r="I28" s="8"/>
      <c r="J28" s="8">
        <v>179.38</v>
      </c>
      <c r="K28" s="8">
        <f t="shared" si="1"/>
        <v>179.626</v>
      </c>
      <c r="M28" s="19"/>
    </row>
    <row r="29" spans="1:13" ht="13.5" thickBot="1">
      <c r="A29" s="5">
        <v>9</v>
      </c>
      <c r="B29" s="7" t="s">
        <v>46</v>
      </c>
      <c r="C29" s="8">
        <v>183.27</v>
      </c>
      <c r="D29" s="8">
        <v>183.44</v>
      </c>
      <c r="E29" s="8">
        <v>182.73</v>
      </c>
      <c r="F29" s="8"/>
      <c r="G29" s="8"/>
      <c r="H29" s="8">
        <f t="shared" si="0"/>
        <v>183.14666666666665</v>
      </c>
      <c r="I29" s="8"/>
      <c r="J29" s="8">
        <v>168.71</v>
      </c>
      <c r="K29" s="8">
        <f t="shared" si="1"/>
        <v>177.372</v>
      </c>
      <c r="M29" s="19"/>
    </row>
    <row r="30" spans="1:13" ht="13.5" thickBot="1">
      <c r="A30" s="5">
        <v>10</v>
      </c>
      <c r="B30" s="7" t="s">
        <v>91</v>
      </c>
      <c r="C30" s="8">
        <v>164.4</v>
      </c>
      <c r="D30" s="8">
        <v>161.46</v>
      </c>
      <c r="E30" s="8">
        <v>151.07</v>
      </c>
      <c r="F30" s="8"/>
      <c r="G30" s="8"/>
      <c r="H30" s="8">
        <f t="shared" si="0"/>
        <v>158.97666666666666</v>
      </c>
      <c r="I30" s="8"/>
      <c r="J30" s="8">
        <v>155.34</v>
      </c>
      <c r="K30" s="8">
        <f t="shared" si="1"/>
        <v>157.522</v>
      </c>
      <c r="M30" s="19"/>
    </row>
    <row r="31" spans="1:13" ht="13.5" thickBot="1">
      <c r="A31" s="5">
        <v>11</v>
      </c>
      <c r="B31" s="7" t="s">
        <v>70</v>
      </c>
      <c r="C31" s="8">
        <v>181.14</v>
      </c>
      <c r="D31" s="8">
        <v>190.65</v>
      </c>
      <c r="E31" s="8"/>
      <c r="F31" s="8"/>
      <c r="G31" s="8"/>
      <c r="H31" s="8">
        <f t="shared" si="0"/>
        <v>123.92999999999999</v>
      </c>
      <c r="I31" s="8"/>
      <c r="J31" s="8"/>
      <c r="K31" s="8">
        <f t="shared" si="1"/>
        <v>74.35799999999999</v>
      </c>
      <c r="M31" s="19"/>
    </row>
    <row r="32" spans="1:13" ht="13.5" thickBot="1">
      <c r="A32" s="5"/>
      <c r="B32" s="7"/>
      <c r="C32" s="13"/>
      <c r="D32" s="13"/>
      <c r="E32" s="8"/>
      <c r="F32" s="13"/>
      <c r="G32" s="8"/>
      <c r="H32" s="8">
        <f t="shared" si="0"/>
      </c>
      <c r="I32" s="8"/>
      <c r="J32" s="8"/>
      <c r="K32" s="8">
        <f t="shared" si="1"/>
      </c>
      <c r="M32" s="19"/>
    </row>
    <row r="33" spans="1:13" s="1" customFormat="1" ht="13.5" thickBot="1">
      <c r="A33" s="5" t="s">
        <v>56</v>
      </c>
      <c r="B33" s="5" t="s">
        <v>55</v>
      </c>
      <c r="C33" s="6" t="s">
        <v>30</v>
      </c>
      <c r="D33" s="6" t="s">
        <v>2</v>
      </c>
      <c r="E33" s="6" t="s">
        <v>3</v>
      </c>
      <c r="F33" s="6" t="s">
        <v>4</v>
      </c>
      <c r="G33" s="6"/>
      <c r="H33" s="8">
        <f t="shared" si="0"/>
      </c>
      <c r="I33" s="6"/>
      <c r="J33" s="6"/>
      <c r="K33" s="8">
        <f t="shared" si="1"/>
      </c>
      <c r="M33" s="18"/>
    </row>
    <row r="34" spans="1:13" s="1" customFormat="1" ht="6" customHeight="1" thickBot="1">
      <c r="A34" s="5"/>
      <c r="B34" s="5"/>
      <c r="C34" s="6"/>
      <c r="D34" s="6"/>
      <c r="E34" s="6"/>
      <c r="F34" s="6"/>
      <c r="G34" s="6"/>
      <c r="H34" s="8">
        <f t="shared" si="0"/>
      </c>
      <c r="I34" s="6"/>
      <c r="J34" s="6"/>
      <c r="K34" s="8">
        <f t="shared" si="1"/>
      </c>
      <c r="M34" s="18"/>
    </row>
    <row r="35" spans="1:13" ht="13.5" thickBot="1">
      <c r="A35" s="5">
        <v>1</v>
      </c>
      <c r="B35" s="7" t="s">
        <v>53</v>
      </c>
      <c r="C35" s="8">
        <v>183</v>
      </c>
      <c r="D35" s="8">
        <v>196.78</v>
      </c>
      <c r="E35" s="8">
        <v>188</v>
      </c>
      <c r="F35" s="8">
        <v>172.3</v>
      </c>
      <c r="G35" s="8"/>
      <c r="H35" s="8">
        <f>IF(SUM(D34:F35)=0,"",(SUM(D35:E35)+MAX(C35,F35))/3)</f>
        <v>189.26</v>
      </c>
      <c r="I35" s="8"/>
      <c r="J35" s="8">
        <v>191.19</v>
      </c>
      <c r="K35" s="8">
        <f t="shared" si="1"/>
        <v>190.032</v>
      </c>
      <c r="M35" s="19"/>
    </row>
    <row r="36" spans="1:13" ht="13.5" thickBot="1">
      <c r="A36" s="5"/>
      <c r="B36" s="7"/>
      <c r="C36" s="13"/>
      <c r="D36" s="13"/>
      <c r="E36" s="8"/>
      <c r="F36" s="13"/>
      <c r="G36" s="8"/>
      <c r="H36" s="8">
        <f>IF(SUM(D36:F36)=0,"",(SUM(D36:E36)+MAX(C36,F36))/3)</f>
      </c>
      <c r="I36" s="8"/>
      <c r="J36" s="8"/>
      <c r="K36" s="8">
        <f t="shared" si="1"/>
      </c>
      <c r="M36" s="19"/>
    </row>
    <row r="37" spans="1:13" s="1" customFormat="1" ht="13.5" thickBot="1">
      <c r="A37" s="5" t="s">
        <v>10</v>
      </c>
      <c r="B37" s="5" t="s">
        <v>15</v>
      </c>
      <c r="C37" s="6"/>
      <c r="D37" s="6" t="s">
        <v>3</v>
      </c>
      <c r="E37" s="6"/>
      <c r="F37" s="6" t="s">
        <v>3</v>
      </c>
      <c r="G37" s="6"/>
      <c r="H37" s="6"/>
      <c r="I37" s="6"/>
      <c r="J37" s="6"/>
      <c r="K37" s="8"/>
      <c r="L37"/>
      <c r="M37" s="19"/>
    </row>
    <row r="38" spans="1:13" s="1" customFormat="1" ht="6" customHeight="1" thickBot="1">
      <c r="A38" s="5"/>
      <c r="B38" s="5"/>
      <c r="C38" s="6"/>
      <c r="D38" s="6"/>
      <c r="E38" s="6"/>
      <c r="F38" s="6"/>
      <c r="G38" s="6"/>
      <c r="H38" s="6"/>
      <c r="I38" s="6"/>
      <c r="J38" s="6"/>
      <c r="K38" s="8"/>
      <c r="M38" s="18"/>
    </row>
    <row r="39" spans="1:13" ht="13.5" thickBot="1">
      <c r="A39" s="5">
        <v>1</v>
      </c>
      <c r="B39" s="7"/>
      <c r="C39" s="8"/>
      <c r="D39" s="8"/>
      <c r="E39" s="8"/>
      <c r="F39" s="8"/>
      <c r="G39" s="8"/>
      <c r="H39" s="8">
        <f>SUM(D39,F39)/2</f>
        <v>0</v>
      </c>
      <c r="I39" s="8"/>
      <c r="J39" s="8"/>
      <c r="K39" s="8">
        <f>(D39+F39+J39+J39)/4</f>
        <v>0</v>
      </c>
      <c r="L39" s="1"/>
      <c r="M39" s="19"/>
    </row>
    <row r="40" spans="1:13" ht="13.5" thickBot="1">
      <c r="A40" s="5"/>
      <c r="B40" s="7"/>
      <c r="C40" s="8"/>
      <c r="D40" s="8"/>
      <c r="E40" s="8"/>
      <c r="F40" s="8"/>
      <c r="G40" s="8"/>
      <c r="H40" s="8"/>
      <c r="I40" s="8"/>
      <c r="J40" s="8"/>
      <c r="K40" s="8"/>
      <c r="L40" s="1"/>
      <c r="M40" s="19"/>
    </row>
    <row r="41" spans="1:13" s="1" customFormat="1" ht="13.5" thickBot="1">
      <c r="A41" s="5" t="s">
        <v>61</v>
      </c>
      <c r="B41" s="5" t="s">
        <v>63</v>
      </c>
      <c r="C41" s="6" t="s">
        <v>30</v>
      </c>
      <c r="D41" s="6" t="s">
        <v>2</v>
      </c>
      <c r="E41" s="6" t="s">
        <v>3</v>
      </c>
      <c r="F41" s="6" t="s">
        <v>4</v>
      </c>
      <c r="G41" s="6"/>
      <c r="H41" s="8">
        <f>IF(SUM(D41:F41)=0,"",(SUM(D41:E41)+MAX(C41,F41))/3)</f>
      </c>
      <c r="I41" s="6"/>
      <c r="J41" s="6"/>
      <c r="K41" s="8">
        <f>IF(SUM(H41,H41,H41,J41,J41)/5=0,"",SUM(H41,H41,H41,J41,J41)/5)</f>
      </c>
      <c r="L41"/>
      <c r="M41" s="19"/>
    </row>
    <row r="42" spans="1:13" s="1" customFormat="1" ht="6" customHeight="1" thickBot="1">
      <c r="A42" s="5"/>
      <c r="B42" s="5"/>
      <c r="C42" s="6"/>
      <c r="D42" s="6"/>
      <c r="E42" s="6"/>
      <c r="F42" s="6"/>
      <c r="G42" s="6"/>
      <c r="H42" s="8">
        <f>IF(SUM(D42:F42)=0,"",(SUM(D42:E42)+MAX(C42,F42))/3)</f>
      </c>
      <c r="I42" s="6"/>
      <c r="J42" s="6"/>
      <c r="K42" s="8">
        <f>IF(SUM(H42,H42,H42,J42,J42)/5=0,"",SUM(H42,H42,H42,J42,J42)/5)</f>
      </c>
      <c r="M42" s="18"/>
    </row>
    <row r="43" spans="1:13" ht="13.5" thickBot="1">
      <c r="A43" s="5">
        <v>1</v>
      </c>
      <c r="B43" s="7"/>
      <c r="C43" s="8"/>
      <c r="D43" s="8"/>
      <c r="E43" s="8"/>
      <c r="F43" s="8"/>
      <c r="G43" s="8"/>
      <c r="H43" s="8">
        <f>IF(SUM(D42:F43)=0,"",(SUM(D43:E43)+MAX(C43,F43))/3)</f>
      </c>
      <c r="I43" s="8"/>
      <c r="J43" s="8"/>
      <c r="K43" s="8">
        <f>IF(SUM(H43,H43,H43,J43,J43)/5=0,"",SUM(H43,H43,H43,J43,J43)/5)</f>
      </c>
      <c r="L43" s="1"/>
      <c r="M43" s="19"/>
    </row>
    <row r="44" spans="1:13" ht="13.5" thickBot="1">
      <c r="A44" s="5"/>
      <c r="B44" s="7"/>
      <c r="C44" s="13"/>
      <c r="D44" s="13"/>
      <c r="E44" s="8"/>
      <c r="F44" s="13"/>
      <c r="G44" s="8"/>
      <c r="H44" s="8"/>
      <c r="I44" s="8"/>
      <c r="J44" s="8"/>
      <c r="K44" s="8"/>
      <c r="M44" s="19"/>
    </row>
    <row r="45" spans="3:5" ht="12.75">
      <c r="C45"/>
      <c r="D45"/>
      <c r="E4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&amp;L&amp;"Arial,Vet"&amp;12Belgisch Kampioenschap Surfcasting 2003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25" sqref="A25:IV25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4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4" customWidth="1"/>
    <col min="14" max="14" width="6.57421875" style="0" customWidth="1"/>
    <col min="15" max="15" width="9.140625" style="34" customWidth="1"/>
    <col min="16" max="16" width="20.57421875" style="0" bestFit="1" customWidth="1"/>
  </cols>
  <sheetData>
    <row r="1" ht="12.75">
      <c r="F1" s="20" t="s">
        <v>117</v>
      </c>
    </row>
    <row r="2" ht="12.75">
      <c r="F2" s="20"/>
    </row>
    <row r="3" spans="2:15" s="15" customFormat="1" ht="12.75">
      <c r="B3" s="21" t="s">
        <v>1</v>
      </c>
      <c r="C3" s="21"/>
      <c r="D3" s="22">
        <v>39523</v>
      </c>
      <c r="E3" s="22">
        <v>39551</v>
      </c>
      <c r="F3" s="22">
        <v>39586</v>
      </c>
      <c r="G3" s="22">
        <v>39318</v>
      </c>
      <c r="H3" s="22">
        <v>39719</v>
      </c>
      <c r="I3" s="22">
        <v>39747</v>
      </c>
      <c r="J3" s="21"/>
      <c r="K3" s="23"/>
      <c r="L3" s="24"/>
      <c r="M3" s="25"/>
      <c r="N3" s="21" t="s">
        <v>31</v>
      </c>
      <c r="O3" s="35"/>
    </row>
    <row r="4" spans="2:15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  <c r="O4" s="35"/>
    </row>
    <row r="5" spans="1:17" s="15" customFormat="1" ht="12.75">
      <c r="A5" s="15">
        <v>1</v>
      </c>
      <c r="B5" s="21" t="s">
        <v>48</v>
      </c>
      <c r="C5" s="21" t="s">
        <v>8</v>
      </c>
      <c r="D5" s="26">
        <v>2</v>
      </c>
      <c r="E5" s="26">
        <v>3</v>
      </c>
      <c r="F5" s="26">
        <v>2</v>
      </c>
      <c r="G5" s="26">
        <v>2</v>
      </c>
      <c r="H5" s="26">
        <v>2</v>
      </c>
      <c r="I5" s="26">
        <v>1</v>
      </c>
      <c r="J5" s="21"/>
      <c r="K5" s="21" t="s">
        <v>32</v>
      </c>
      <c r="L5" s="21">
        <f aca="true" t="shared" si="0" ref="L5:L33">SUM(D5:I5)</f>
        <v>12</v>
      </c>
      <c r="M5" s="26" t="s">
        <v>33</v>
      </c>
      <c r="N5" s="21">
        <f aca="true" t="shared" si="1" ref="N5:N33">SUM(D5:I5)-MAX(D5:I5)</f>
        <v>9</v>
      </c>
      <c r="O5" s="35"/>
      <c r="P5"/>
      <c r="Q5" s="14"/>
    </row>
    <row r="6" spans="1:17" s="15" customFormat="1" ht="12.75">
      <c r="A6" s="15">
        <f>A5+1</f>
        <v>2</v>
      </c>
      <c r="B6" s="21" t="s">
        <v>44</v>
      </c>
      <c r="C6" s="21" t="s">
        <v>8</v>
      </c>
      <c r="D6" s="26">
        <v>3</v>
      </c>
      <c r="E6" s="26">
        <v>35</v>
      </c>
      <c r="F6" s="26">
        <v>3</v>
      </c>
      <c r="G6" s="26">
        <v>3</v>
      </c>
      <c r="H6" s="26">
        <v>1</v>
      </c>
      <c r="I6" s="26">
        <v>2</v>
      </c>
      <c r="J6" s="21"/>
      <c r="K6" s="21" t="s">
        <v>32</v>
      </c>
      <c r="L6" s="21">
        <f t="shared" si="0"/>
        <v>47</v>
      </c>
      <c r="M6" s="26" t="s">
        <v>33</v>
      </c>
      <c r="N6" s="21">
        <f t="shared" si="1"/>
        <v>12</v>
      </c>
      <c r="O6" s="35"/>
      <c r="P6"/>
      <c r="Q6" s="14"/>
    </row>
    <row r="7" spans="1:17" s="15" customFormat="1" ht="12.75">
      <c r="A7" s="15">
        <f aca="true" t="shared" si="2" ref="A7:A33">A6+1</f>
        <v>3</v>
      </c>
      <c r="B7" s="21" t="s">
        <v>19</v>
      </c>
      <c r="C7" s="21" t="s">
        <v>8</v>
      </c>
      <c r="D7" s="26">
        <v>4</v>
      </c>
      <c r="E7" s="26">
        <v>4</v>
      </c>
      <c r="F7" s="26">
        <v>4</v>
      </c>
      <c r="G7" s="26">
        <v>4</v>
      </c>
      <c r="H7" s="26">
        <v>3</v>
      </c>
      <c r="I7" s="26">
        <v>5</v>
      </c>
      <c r="J7" s="21"/>
      <c r="K7" s="21" t="s">
        <v>32</v>
      </c>
      <c r="L7" s="21">
        <f t="shared" si="0"/>
        <v>24</v>
      </c>
      <c r="M7" s="26" t="s">
        <v>33</v>
      </c>
      <c r="N7" s="21">
        <f t="shared" si="1"/>
        <v>19</v>
      </c>
      <c r="O7" s="35"/>
      <c r="P7"/>
      <c r="Q7" s="14"/>
    </row>
    <row r="8" spans="1:17" s="15" customFormat="1" ht="12.75">
      <c r="A8" s="15">
        <f t="shared" si="2"/>
        <v>4</v>
      </c>
      <c r="B8" s="21" t="s">
        <v>49</v>
      </c>
      <c r="C8" s="21" t="s">
        <v>8</v>
      </c>
      <c r="D8" s="26">
        <v>9</v>
      </c>
      <c r="E8" s="26">
        <v>7</v>
      </c>
      <c r="F8" s="26">
        <v>5</v>
      </c>
      <c r="G8" s="26">
        <v>6</v>
      </c>
      <c r="H8" s="26">
        <v>5</v>
      </c>
      <c r="I8" s="26">
        <v>4</v>
      </c>
      <c r="J8" s="21"/>
      <c r="K8" s="21" t="s">
        <v>32</v>
      </c>
      <c r="L8" s="21">
        <f t="shared" si="0"/>
        <v>36</v>
      </c>
      <c r="M8" s="26" t="s">
        <v>33</v>
      </c>
      <c r="N8" s="21">
        <f t="shared" si="1"/>
        <v>27</v>
      </c>
      <c r="O8" s="36"/>
      <c r="P8"/>
      <c r="Q8" s="14"/>
    </row>
    <row r="9" spans="1:17" s="15" customFormat="1" ht="12.75">
      <c r="A9" s="15">
        <f t="shared" si="2"/>
        <v>5</v>
      </c>
      <c r="B9" s="21" t="s">
        <v>84</v>
      </c>
      <c r="C9" s="21" t="s">
        <v>8</v>
      </c>
      <c r="D9" s="26">
        <v>6</v>
      </c>
      <c r="E9" s="26">
        <v>6</v>
      </c>
      <c r="F9" s="26">
        <v>9</v>
      </c>
      <c r="G9" s="26">
        <v>5</v>
      </c>
      <c r="H9" s="26">
        <v>4</v>
      </c>
      <c r="I9" s="26">
        <v>7</v>
      </c>
      <c r="J9" s="21"/>
      <c r="K9" s="21" t="s">
        <v>32</v>
      </c>
      <c r="L9" s="21">
        <f t="shared" si="0"/>
        <v>37</v>
      </c>
      <c r="M9" s="26" t="s">
        <v>33</v>
      </c>
      <c r="N9" s="21">
        <f t="shared" si="1"/>
        <v>28</v>
      </c>
      <c r="O9" s="36"/>
      <c r="P9"/>
      <c r="Q9" s="14"/>
    </row>
    <row r="10" spans="1:17" s="15" customFormat="1" ht="12.75">
      <c r="A10" s="15">
        <f t="shared" si="2"/>
        <v>6</v>
      </c>
      <c r="B10" s="21" t="s">
        <v>95</v>
      </c>
      <c r="C10" s="21" t="s">
        <v>97</v>
      </c>
      <c r="D10" s="26">
        <v>13</v>
      </c>
      <c r="E10" s="26">
        <v>9</v>
      </c>
      <c r="F10" s="26">
        <v>6</v>
      </c>
      <c r="G10" s="26">
        <v>8</v>
      </c>
      <c r="H10" s="26">
        <v>7</v>
      </c>
      <c r="I10" s="26">
        <v>6</v>
      </c>
      <c r="J10" s="21"/>
      <c r="K10" s="21" t="s">
        <v>32</v>
      </c>
      <c r="L10" s="21">
        <f t="shared" si="0"/>
        <v>49</v>
      </c>
      <c r="M10" s="26" t="s">
        <v>33</v>
      </c>
      <c r="N10" s="21">
        <f t="shared" si="1"/>
        <v>36</v>
      </c>
      <c r="O10" s="36"/>
      <c r="P10"/>
      <c r="Q10" s="14"/>
    </row>
    <row r="11" spans="1:17" s="15" customFormat="1" ht="12.75">
      <c r="A11" s="15">
        <f t="shared" si="2"/>
        <v>7</v>
      </c>
      <c r="B11" s="21" t="s">
        <v>18</v>
      </c>
      <c r="C11" s="21" t="s">
        <v>8</v>
      </c>
      <c r="D11" s="26">
        <v>8</v>
      </c>
      <c r="E11" s="26">
        <v>8</v>
      </c>
      <c r="F11" s="26">
        <v>7</v>
      </c>
      <c r="G11" s="26">
        <v>9</v>
      </c>
      <c r="H11" s="26">
        <v>6</v>
      </c>
      <c r="I11" s="26">
        <v>8</v>
      </c>
      <c r="J11" s="21"/>
      <c r="K11" s="21" t="s">
        <v>32</v>
      </c>
      <c r="L11" s="21">
        <f t="shared" si="0"/>
        <v>46</v>
      </c>
      <c r="M11" s="26" t="s">
        <v>33</v>
      </c>
      <c r="N11" s="21">
        <f t="shared" si="1"/>
        <v>37</v>
      </c>
      <c r="O11" s="36"/>
      <c r="P11"/>
      <c r="Q11" s="14"/>
    </row>
    <row r="12" spans="1:17" s="15" customFormat="1" ht="12.75">
      <c r="A12" s="15">
        <f t="shared" si="2"/>
        <v>8</v>
      </c>
      <c r="B12" s="21" t="s">
        <v>17</v>
      </c>
      <c r="C12" s="21" t="s">
        <v>9</v>
      </c>
      <c r="D12" s="26">
        <v>35</v>
      </c>
      <c r="E12" s="26">
        <v>11</v>
      </c>
      <c r="F12" s="26">
        <v>8</v>
      </c>
      <c r="G12" s="26">
        <v>10</v>
      </c>
      <c r="H12" s="26">
        <v>9</v>
      </c>
      <c r="I12" s="26">
        <v>10</v>
      </c>
      <c r="J12" s="21"/>
      <c r="K12" s="21" t="s">
        <v>32</v>
      </c>
      <c r="L12" s="21">
        <f t="shared" si="0"/>
        <v>83</v>
      </c>
      <c r="M12" s="26" t="s">
        <v>33</v>
      </c>
      <c r="N12" s="21">
        <f t="shared" si="1"/>
        <v>48</v>
      </c>
      <c r="O12" s="36"/>
      <c r="P12"/>
      <c r="Q12" s="14"/>
    </row>
    <row r="13" spans="1:17" s="15" customFormat="1" ht="12.75">
      <c r="A13" s="15">
        <f t="shared" si="2"/>
        <v>9</v>
      </c>
      <c r="B13" s="21" t="s">
        <v>53</v>
      </c>
      <c r="C13" s="21" t="s">
        <v>56</v>
      </c>
      <c r="D13" s="26">
        <v>17</v>
      </c>
      <c r="E13" s="26">
        <v>13</v>
      </c>
      <c r="F13" s="26">
        <v>11</v>
      </c>
      <c r="G13" s="26">
        <v>11</v>
      </c>
      <c r="H13" s="26">
        <v>35</v>
      </c>
      <c r="I13" s="26">
        <v>11</v>
      </c>
      <c r="J13" s="21"/>
      <c r="K13" s="21" t="s">
        <v>32</v>
      </c>
      <c r="L13" s="21">
        <f t="shared" si="0"/>
        <v>98</v>
      </c>
      <c r="M13" s="26" t="s">
        <v>33</v>
      </c>
      <c r="N13" s="21">
        <f t="shared" si="1"/>
        <v>63</v>
      </c>
      <c r="O13" s="36"/>
      <c r="P13"/>
      <c r="Q13" s="14"/>
    </row>
    <row r="14" spans="1:17" s="15" customFormat="1" ht="12.75">
      <c r="A14" s="15">
        <f t="shared" si="2"/>
        <v>10</v>
      </c>
      <c r="B14" s="21" t="s">
        <v>52</v>
      </c>
      <c r="C14" s="21" t="s">
        <v>9</v>
      </c>
      <c r="D14" s="26">
        <v>12</v>
      </c>
      <c r="E14" s="26">
        <v>12</v>
      </c>
      <c r="F14" s="26">
        <v>15</v>
      </c>
      <c r="G14" s="26">
        <v>14</v>
      </c>
      <c r="H14" s="26">
        <v>12</v>
      </c>
      <c r="I14" s="26">
        <v>15</v>
      </c>
      <c r="J14" s="21"/>
      <c r="K14" s="21" t="s">
        <v>32</v>
      </c>
      <c r="L14" s="21">
        <f t="shared" si="0"/>
        <v>80</v>
      </c>
      <c r="M14" s="26" t="s">
        <v>33</v>
      </c>
      <c r="N14" s="21">
        <f t="shared" si="1"/>
        <v>65</v>
      </c>
      <c r="O14" s="36"/>
      <c r="P14"/>
      <c r="Q14" s="14"/>
    </row>
    <row r="15" spans="1:17" s="15" customFormat="1" ht="12.75">
      <c r="A15" s="15">
        <f t="shared" si="2"/>
        <v>11</v>
      </c>
      <c r="B15" s="21" t="s">
        <v>26</v>
      </c>
      <c r="C15" s="21" t="s">
        <v>9</v>
      </c>
      <c r="D15" s="26">
        <v>16</v>
      </c>
      <c r="E15" s="26">
        <v>14</v>
      </c>
      <c r="F15" s="26">
        <v>16</v>
      </c>
      <c r="G15" s="26">
        <v>13</v>
      </c>
      <c r="H15" s="26">
        <v>35</v>
      </c>
      <c r="I15" s="26">
        <v>12</v>
      </c>
      <c r="J15" s="21"/>
      <c r="K15" s="21" t="s">
        <v>32</v>
      </c>
      <c r="L15" s="21">
        <f t="shared" si="0"/>
        <v>106</v>
      </c>
      <c r="M15" s="26" t="s">
        <v>33</v>
      </c>
      <c r="N15" s="21">
        <f t="shared" si="1"/>
        <v>71</v>
      </c>
      <c r="O15" s="36"/>
      <c r="P15"/>
      <c r="Q15" s="14"/>
    </row>
    <row r="16" spans="1:17" s="15" customFormat="1" ht="12.75">
      <c r="A16" s="15">
        <f t="shared" si="2"/>
        <v>12</v>
      </c>
      <c r="B16" s="21" t="s">
        <v>104</v>
      </c>
      <c r="C16" s="21" t="s">
        <v>9</v>
      </c>
      <c r="D16" s="26">
        <v>35</v>
      </c>
      <c r="E16" s="26">
        <v>15</v>
      </c>
      <c r="F16" s="26">
        <v>17</v>
      </c>
      <c r="G16" s="26">
        <v>12</v>
      </c>
      <c r="H16" s="26">
        <v>15</v>
      </c>
      <c r="I16" s="26">
        <v>13</v>
      </c>
      <c r="J16" s="21"/>
      <c r="K16" s="21" t="s">
        <v>32</v>
      </c>
      <c r="L16" s="21">
        <f t="shared" si="0"/>
        <v>107</v>
      </c>
      <c r="M16" s="26" t="s">
        <v>33</v>
      </c>
      <c r="N16" s="21">
        <f t="shared" si="1"/>
        <v>72</v>
      </c>
      <c r="O16" s="36"/>
      <c r="P16"/>
      <c r="Q16" s="14"/>
    </row>
    <row r="17" spans="1:17" s="15" customFormat="1" ht="12.75">
      <c r="A17" s="15">
        <f t="shared" si="2"/>
        <v>13</v>
      </c>
      <c r="B17" s="21" t="s">
        <v>22</v>
      </c>
      <c r="C17" s="21" t="s">
        <v>9</v>
      </c>
      <c r="D17" s="26">
        <v>35</v>
      </c>
      <c r="E17" s="26">
        <v>16</v>
      </c>
      <c r="F17" s="26">
        <v>13</v>
      </c>
      <c r="G17" s="26">
        <v>16</v>
      </c>
      <c r="H17" s="26">
        <v>14</v>
      </c>
      <c r="I17" s="26">
        <v>14</v>
      </c>
      <c r="J17" s="21"/>
      <c r="K17" s="21" t="s">
        <v>32</v>
      </c>
      <c r="L17" s="21">
        <f t="shared" si="0"/>
        <v>108</v>
      </c>
      <c r="M17" s="26" t="s">
        <v>33</v>
      </c>
      <c r="N17" s="21">
        <f t="shared" si="1"/>
        <v>73</v>
      </c>
      <c r="O17" s="36"/>
      <c r="P17"/>
      <c r="Q17" s="14"/>
    </row>
    <row r="18" spans="1:17" s="15" customFormat="1" ht="12.75">
      <c r="A18" s="15">
        <f t="shared" si="2"/>
        <v>14</v>
      </c>
      <c r="B18" s="21" t="s">
        <v>29</v>
      </c>
      <c r="C18" s="21" t="s">
        <v>9</v>
      </c>
      <c r="D18" s="26">
        <v>11</v>
      </c>
      <c r="E18" s="26">
        <v>35</v>
      </c>
      <c r="F18" s="26">
        <v>10</v>
      </c>
      <c r="G18" s="26">
        <v>35</v>
      </c>
      <c r="H18" s="26">
        <v>10</v>
      </c>
      <c r="I18" s="26">
        <v>9</v>
      </c>
      <c r="J18" s="21"/>
      <c r="K18" s="21" t="s">
        <v>32</v>
      </c>
      <c r="L18" s="21">
        <f t="shared" si="0"/>
        <v>110</v>
      </c>
      <c r="M18" s="26" t="s">
        <v>33</v>
      </c>
      <c r="N18" s="21">
        <f t="shared" si="1"/>
        <v>75</v>
      </c>
      <c r="O18" s="36"/>
      <c r="P18"/>
      <c r="Q18" s="14"/>
    </row>
    <row r="19" spans="1:17" s="15" customFormat="1" ht="12.75">
      <c r="A19" s="15">
        <f t="shared" si="2"/>
        <v>15</v>
      </c>
      <c r="B19" s="21" t="s">
        <v>16</v>
      </c>
      <c r="C19" s="21" t="s">
        <v>8</v>
      </c>
      <c r="D19" s="26">
        <v>35</v>
      </c>
      <c r="E19" s="26">
        <v>2</v>
      </c>
      <c r="F19" s="26">
        <v>35</v>
      </c>
      <c r="G19" s="26">
        <v>1</v>
      </c>
      <c r="H19" s="26">
        <v>35</v>
      </c>
      <c r="I19" s="26">
        <v>3</v>
      </c>
      <c r="J19" s="21"/>
      <c r="K19" s="21" t="s">
        <v>32</v>
      </c>
      <c r="L19" s="21">
        <f t="shared" si="0"/>
        <v>111</v>
      </c>
      <c r="M19" s="26" t="s">
        <v>33</v>
      </c>
      <c r="N19" s="21">
        <f t="shared" si="1"/>
        <v>76</v>
      </c>
      <c r="O19" s="36"/>
      <c r="P19"/>
      <c r="Q19" s="14"/>
    </row>
    <row r="20" spans="1:17" s="15" customFormat="1" ht="12.75">
      <c r="A20" s="15">
        <f t="shared" si="2"/>
        <v>16</v>
      </c>
      <c r="B20" s="21" t="s">
        <v>21</v>
      </c>
      <c r="C20" s="21" t="s">
        <v>9</v>
      </c>
      <c r="D20" s="26">
        <v>35</v>
      </c>
      <c r="E20" s="26">
        <v>35</v>
      </c>
      <c r="F20" s="26">
        <v>14</v>
      </c>
      <c r="G20" s="26">
        <v>15</v>
      </c>
      <c r="H20" s="26">
        <v>11</v>
      </c>
      <c r="I20" s="26">
        <v>16</v>
      </c>
      <c r="J20" s="21"/>
      <c r="K20" s="21" t="s">
        <v>32</v>
      </c>
      <c r="L20" s="21">
        <f t="shared" si="0"/>
        <v>126</v>
      </c>
      <c r="M20" s="26" t="s">
        <v>33</v>
      </c>
      <c r="N20" s="21">
        <f t="shared" si="1"/>
        <v>91</v>
      </c>
      <c r="O20" s="36"/>
      <c r="P20"/>
      <c r="Q20" s="14"/>
    </row>
    <row r="21" spans="1:17" s="15" customFormat="1" ht="12.75">
      <c r="A21" s="15">
        <f t="shared" si="2"/>
        <v>17</v>
      </c>
      <c r="B21" s="21" t="s">
        <v>50</v>
      </c>
      <c r="C21" s="21" t="s">
        <v>8</v>
      </c>
      <c r="D21" s="26">
        <v>7</v>
      </c>
      <c r="E21" s="26">
        <v>35</v>
      </c>
      <c r="F21" s="26">
        <v>35</v>
      </c>
      <c r="G21" s="26">
        <v>7</v>
      </c>
      <c r="H21" s="26">
        <v>8</v>
      </c>
      <c r="I21" s="26">
        <v>35</v>
      </c>
      <c r="J21" s="21"/>
      <c r="K21" s="21" t="s">
        <v>32</v>
      </c>
      <c r="L21" s="21">
        <f t="shared" si="0"/>
        <v>127</v>
      </c>
      <c r="M21" s="26" t="s">
        <v>33</v>
      </c>
      <c r="N21" s="21">
        <f t="shared" si="1"/>
        <v>92</v>
      </c>
      <c r="O21" s="36"/>
      <c r="P21"/>
      <c r="Q21" s="14"/>
    </row>
    <row r="22" spans="1:17" s="15" customFormat="1" ht="12.75">
      <c r="A22" s="15">
        <f t="shared" si="2"/>
        <v>18</v>
      </c>
      <c r="B22" s="21" t="s">
        <v>91</v>
      </c>
      <c r="C22" s="21" t="s">
        <v>9</v>
      </c>
      <c r="D22" s="26">
        <v>35</v>
      </c>
      <c r="E22" s="26">
        <v>17</v>
      </c>
      <c r="F22" s="26">
        <v>18</v>
      </c>
      <c r="G22" s="26">
        <v>35</v>
      </c>
      <c r="H22" s="26">
        <v>13</v>
      </c>
      <c r="I22" s="26">
        <v>18</v>
      </c>
      <c r="J22" s="21"/>
      <c r="K22" s="21" t="s">
        <v>32</v>
      </c>
      <c r="L22" s="21">
        <f t="shared" si="0"/>
        <v>136</v>
      </c>
      <c r="M22" s="26" t="s">
        <v>33</v>
      </c>
      <c r="N22" s="21">
        <f t="shared" si="1"/>
        <v>101</v>
      </c>
      <c r="O22" s="36"/>
      <c r="P22"/>
      <c r="Q22" s="14"/>
    </row>
    <row r="23" spans="1:15" s="15" customFormat="1" ht="12.75">
      <c r="A23" s="15">
        <f t="shared" si="2"/>
        <v>19</v>
      </c>
      <c r="B23" s="21" t="s">
        <v>47</v>
      </c>
      <c r="C23" s="21" t="s">
        <v>8</v>
      </c>
      <c r="D23" s="26">
        <v>1</v>
      </c>
      <c r="E23" s="26">
        <v>1</v>
      </c>
      <c r="F23" s="26">
        <v>35</v>
      </c>
      <c r="G23" s="26">
        <v>35</v>
      </c>
      <c r="H23" s="26">
        <v>35</v>
      </c>
      <c r="I23" s="26">
        <v>35</v>
      </c>
      <c r="J23" s="21"/>
      <c r="K23" s="21" t="s">
        <v>32</v>
      </c>
      <c r="L23" s="21">
        <f t="shared" si="0"/>
        <v>142</v>
      </c>
      <c r="M23" s="26" t="s">
        <v>33</v>
      </c>
      <c r="N23" s="21">
        <f t="shared" si="1"/>
        <v>107</v>
      </c>
      <c r="O23" s="36"/>
    </row>
    <row r="24" spans="1:15" s="15" customFormat="1" ht="12.75">
      <c r="A24" s="15">
        <f t="shared" si="2"/>
        <v>20</v>
      </c>
      <c r="B24" s="21" t="s">
        <v>51</v>
      </c>
      <c r="C24" s="21" t="s">
        <v>8</v>
      </c>
      <c r="D24" s="26">
        <v>5</v>
      </c>
      <c r="E24" s="26">
        <v>5</v>
      </c>
      <c r="F24" s="26">
        <v>35</v>
      </c>
      <c r="G24" s="26">
        <v>35</v>
      </c>
      <c r="H24" s="26">
        <v>35</v>
      </c>
      <c r="I24" s="26">
        <v>35</v>
      </c>
      <c r="J24" s="21"/>
      <c r="K24" s="21" t="s">
        <v>32</v>
      </c>
      <c r="L24" s="21">
        <f t="shared" si="0"/>
        <v>150</v>
      </c>
      <c r="M24" s="26" t="s">
        <v>33</v>
      </c>
      <c r="N24" s="21">
        <f t="shared" si="1"/>
        <v>115</v>
      </c>
      <c r="O24" s="36"/>
    </row>
    <row r="25" spans="1:15" s="15" customFormat="1" ht="12.75">
      <c r="A25" s="15">
        <f t="shared" si="2"/>
        <v>21</v>
      </c>
      <c r="B25" s="21" t="s">
        <v>46</v>
      </c>
      <c r="C25" s="21" t="s">
        <v>9</v>
      </c>
      <c r="D25" s="26">
        <v>14</v>
      </c>
      <c r="E25" s="26">
        <v>35</v>
      </c>
      <c r="F25" s="26">
        <v>35</v>
      </c>
      <c r="G25" s="26">
        <v>17</v>
      </c>
      <c r="H25" s="26">
        <v>35</v>
      </c>
      <c r="I25" s="26">
        <v>17</v>
      </c>
      <c r="J25" s="21"/>
      <c r="K25" s="21" t="s">
        <v>32</v>
      </c>
      <c r="L25" s="21">
        <f t="shared" si="0"/>
        <v>153</v>
      </c>
      <c r="M25" s="26" t="s">
        <v>33</v>
      </c>
      <c r="N25" s="21">
        <f t="shared" si="1"/>
        <v>118</v>
      </c>
      <c r="O25" s="36"/>
    </row>
    <row r="26" spans="1:15" s="15" customFormat="1" ht="12.75">
      <c r="A26" s="15">
        <f t="shared" si="2"/>
        <v>22</v>
      </c>
      <c r="B26" s="21" t="s">
        <v>45</v>
      </c>
      <c r="C26" s="21" t="s">
        <v>8</v>
      </c>
      <c r="D26" s="26">
        <v>10</v>
      </c>
      <c r="E26" s="26">
        <v>10</v>
      </c>
      <c r="F26" s="26">
        <v>35</v>
      </c>
      <c r="G26" s="26">
        <v>35</v>
      </c>
      <c r="H26" s="26">
        <v>35</v>
      </c>
      <c r="I26" s="26">
        <v>35</v>
      </c>
      <c r="J26" s="21"/>
      <c r="K26" s="21" t="s">
        <v>32</v>
      </c>
      <c r="L26" s="21">
        <f t="shared" si="0"/>
        <v>160</v>
      </c>
      <c r="M26" s="26" t="s">
        <v>33</v>
      </c>
      <c r="N26" s="21">
        <f t="shared" si="1"/>
        <v>125</v>
      </c>
      <c r="O26" s="36"/>
    </row>
    <row r="27" spans="1:15" s="15" customFormat="1" ht="12.75">
      <c r="A27" s="15">
        <f t="shared" si="2"/>
        <v>23</v>
      </c>
      <c r="B27" s="21" t="s">
        <v>70</v>
      </c>
      <c r="C27" s="21" t="s">
        <v>9</v>
      </c>
      <c r="D27" s="26">
        <v>15</v>
      </c>
      <c r="E27" s="26">
        <v>35</v>
      </c>
      <c r="F27" s="26">
        <v>12</v>
      </c>
      <c r="G27" s="26">
        <v>35</v>
      </c>
      <c r="H27" s="26">
        <v>35</v>
      </c>
      <c r="I27" s="26">
        <v>35</v>
      </c>
      <c r="J27" s="21"/>
      <c r="K27" s="21" t="s">
        <v>32</v>
      </c>
      <c r="L27" s="21">
        <f t="shared" si="0"/>
        <v>167</v>
      </c>
      <c r="M27" s="26" t="s">
        <v>33</v>
      </c>
      <c r="N27" s="21">
        <f t="shared" si="1"/>
        <v>132</v>
      </c>
      <c r="O27" s="36"/>
    </row>
    <row r="28" spans="1:15" s="15" customFormat="1" ht="12.75">
      <c r="A28" s="15">
        <f t="shared" si="2"/>
        <v>24</v>
      </c>
      <c r="B28" s="21" t="s">
        <v>122</v>
      </c>
      <c r="C28" s="21" t="s">
        <v>8</v>
      </c>
      <c r="D28" s="26">
        <v>35</v>
      </c>
      <c r="E28" s="26">
        <v>35</v>
      </c>
      <c r="F28" s="26">
        <v>1</v>
      </c>
      <c r="G28" s="26">
        <v>35</v>
      </c>
      <c r="H28" s="26">
        <v>35</v>
      </c>
      <c r="I28" s="26">
        <v>35</v>
      </c>
      <c r="J28" s="21"/>
      <c r="K28" s="21" t="s">
        <v>32</v>
      </c>
      <c r="L28" s="21">
        <f t="shared" si="0"/>
        <v>176</v>
      </c>
      <c r="M28" s="26" t="s">
        <v>33</v>
      </c>
      <c r="N28" s="21">
        <f t="shared" si="1"/>
        <v>141</v>
      </c>
      <c r="O28" s="36"/>
    </row>
    <row r="29" spans="1:15" s="15" customFormat="1" ht="12.75">
      <c r="A29" s="15">
        <f t="shared" si="2"/>
        <v>25</v>
      </c>
      <c r="B29" s="21" t="s">
        <v>38</v>
      </c>
      <c r="C29" s="21"/>
      <c r="D29" s="26">
        <v>35</v>
      </c>
      <c r="E29" s="26">
        <v>35</v>
      </c>
      <c r="F29" s="26">
        <v>35</v>
      </c>
      <c r="G29" s="26">
        <v>35</v>
      </c>
      <c r="H29" s="26">
        <v>35</v>
      </c>
      <c r="I29" s="26">
        <v>35</v>
      </c>
      <c r="J29" s="21"/>
      <c r="K29" s="21" t="s">
        <v>32</v>
      </c>
      <c r="L29" s="21">
        <f t="shared" si="0"/>
        <v>210</v>
      </c>
      <c r="M29" s="26" t="s">
        <v>33</v>
      </c>
      <c r="N29" s="21">
        <f t="shared" si="1"/>
        <v>175</v>
      </c>
      <c r="O29" s="35"/>
    </row>
    <row r="30" spans="1:15" s="15" customFormat="1" ht="12.75">
      <c r="A30" s="15">
        <f t="shared" si="2"/>
        <v>26</v>
      </c>
      <c r="B30" s="21"/>
      <c r="C30" s="21"/>
      <c r="D30" s="26"/>
      <c r="E30" s="26"/>
      <c r="F30" s="26"/>
      <c r="G30" s="26"/>
      <c r="H30" s="26"/>
      <c r="I30" s="26"/>
      <c r="J30" s="21"/>
      <c r="K30" s="21" t="s">
        <v>32</v>
      </c>
      <c r="L30" s="21">
        <f t="shared" si="0"/>
        <v>0</v>
      </c>
      <c r="M30" s="26" t="s">
        <v>33</v>
      </c>
      <c r="N30" s="21">
        <f t="shared" si="1"/>
        <v>0</v>
      </c>
      <c r="O30" s="35"/>
    </row>
    <row r="31" spans="1:15" s="15" customFormat="1" ht="12.75">
      <c r="A31" s="15">
        <f t="shared" si="2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32</v>
      </c>
      <c r="L31" s="21">
        <f t="shared" si="0"/>
        <v>0</v>
      </c>
      <c r="M31" s="26" t="s">
        <v>33</v>
      </c>
      <c r="N31" s="21">
        <f t="shared" si="1"/>
        <v>0</v>
      </c>
      <c r="O31" s="35"/>
    </row>
    <row r="32" spans="1:15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32</v>
      </c>
      <c r="L32" s="21">
        <f t="shared" si="0"/>
        <v>0</v>
      </c>
      <c r="M32" s="26" t="s">
        <v>33</v>
      </c>
      <c r="N32" s="21">
        <f t="shared" si="1"/>
        <v>0</v>
      </c>
      <c r="O32" s="35"/>
    </row>
    <row r="33" spans="1:15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32</v>
      </c>
      <c r="L33" s="21">
        <f t="shared" si="0"/>
        <v>0</v>
      </c>
      <c r="M33" s="26" t="s">
        <v>33</v>
      </c>
      <c r="N33" s="21">
        <f t="shared" si="1"/>
        <v>0</v>
      </c>
      <c r="O33" s="3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7.140625" style="0" customWidth="1"/>
    <col min="12" max="12" width="4.8515625" style="0" customWidth="1"/>
    <col min="13" max="13" width="25.57421875" style="14" customWidth="1"/>
    <col min="14" max="14" width="7.00390625" style="0" customWidth="1"/>
  </cols>
  <sheetData>
    <row r="1" ht="12.75">
      <c r="F1" s="20" t="s">
        <v>90</v>
      </c>
    </row>
    <row r="2" ht="12.75">
      <c r="F2" s="20"/>
    </row>
    <row r="3" spans="2:14" s="15" customFormat="1" ht="12.75">
      <c r="B3" s="21" t="s">
        <v>34</v>
      </c>
      <c r="C3" s="21"/>
      <c r="D3" s="22">
        <v>39173</v>
      </c>
      <c r="E3" s="22">
        <v>39222</v>
      </c>
      <c r="F3" s="22">
        <v>39257</v>
      </c>
      <c r="G3" s="22">
        <v>39320</v>
      </c>
      <c r="H3" s="22">
        <v>39362</v>
      </c>
      <c r="I3" s="22">
        <v>39383</v>
      </c>
      <c r="J3" s="21"/>
      <c r="K3" s="23"/>
      <c r="L3" s="24"/>
      <c r="M3" s="25"/>
      <c r="N3" s="21" t="s">
        <v>35</v>
      </c>
    </row>
    <row r="4" spans="2:14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26"/>
      <c r="N4" s="21"/>
    </row>
    <row r="5" spans="1:14" s="15" customFormat="1" ht="12.75">
      <c r="A5" s="15">
        <v>1</v>
      </c>
      <c r="B5" s="21" t="s">
        <v>44</v>
      </c>
      <c r="C5" s="21" t="s">
        <v>8</v>
      </c>
      <c r="D5" s="26">
        <v>3</v>
      </c>
      <c r="E5" s="26">
        <v>3</v>
      </c>
      <c r="F5" s="26">
        <v>4</v>
      </c>
      <c r="G5" s="26">
        <v>1</v>
      </c>
      <c r="H5" s="26">
        <v>1</v>
      </c>
      <c r="I5" s="26"/>
      <c r="J5" s="21"/>
      <c r="K5" s="21" t="s">
        <v>36</v>
      </c>
      <c r="L5" s="21">
        <f aca="true" t="shared" si="0" ref="L5:L26">SUM(D5:I5)</f>
        <v>12</v>
      </c>
      <c r="M5" s="26" t="s">
        <v>37</v>
      </c>
      <c r="N5" s="21">
        <f aca="true" t="shared" si="1" ref="N5:N26">SUM(D5:I5)-MAX(D5:I5)</f>
        <v>8</v>
      </c>
    </row>
    <row r="6" spans="1:14" s="15" customFormat="1" ht="12.75">
      <c r="A6" s="15">
        <f>A5+1</f>
        <v>2</v>
      </c>
      <c r="B6" s="21" t="s">
        <v>19</v>
      </c>
      <c r="C6" s="21" t="s">
        <v>8</v>
      </c>
      <c r="D6" s="26">
        <v>4</v>
      </c>
      <c r="E6" s="26">
        <v>4</v>
      </c>
      <c r="F6" s="26">
        <v>2</v>
      </c>
      <c r="G6" s="26">
        <v>2</v>
      </c>
      <c r="H6" s="26">
        <v>2</v>
      </c>
      <c r="I6" s="26"/>
      <c r="J6" s="21"/>
      <c r="K6" s="21" t="s">
        <v>36</v>
      </c>
      <c r="L6" s="21">
        <f t="shared" si="0"/>
        <v>14</v>
      </c>
      <c r="M6" s="26" t="s">
        <v>37</v>
      </c>
      <c r="N6" s="21">
        <f t="shared" si="1"/>
        <v>10</v>
      </c>
    </row>
    <row r="7" spans="1:14" s="15" customFormat="1" ht="12.75">
      <c r="A7" s="15">
        <f aca="true" t="shared" si="2" ref="A7:A33">A6+1</f>
        <v>3</v>
      </c>
      <c r="B7" s="21" t="s">
        <v>18</v>
      </c>
      <c r="C7" s="21" t="s">
        <v>8</v>
      </c>
      <c r="D7" s="26">
        <v>5</v>
      </c>
      <c r="E7" s="26">
        <v>5</v>
      </c>
      <c r="F7" s="26">
        <v>3</v>
      </c>
      <c r="G7" s="26">
        <v>6</v>
      </c>
      <c r="H7" s="26">
        <v>5</v>
      </c>
      <c r="I7" s="26"/>
      <c r="J7" s="21"/>
      <c r="K7" s="21" t="s">
        <v>36</v>
      </c>
      <c r="L7" s="21">
        <f t="shared" si="0"/>
        <v>24</v>
      </c>
      <c r="M7" s="26" t="s">
        <v>37</v>
      </c>
      <c r="N7" s="21">
        <f t="shared" si="1"/>
        <v>18</v>
      </c>
    </row>
    <row r="8" spans="1:14" s="15" customFormat="1" ht="12.75">
      <c r="A8" s="15">
        <f t="shared" si="2"/>
        <v>4</v>
      </c>
      <c r="B8" s="21" t="s">
        <v>47</v>
      </c>
      <c r="C8" s="21" t="s">
        <v>8</v>
      </c>
      <c r="D8" s="26">
        <v>1</v>
      </c>
      <c r="E8" s="26">
        <v>1</v>
      </c>
      <c r="F8" s="26">
        <v>1</v>
      </c>
      <c r="G8" s="26">
        <v>18</v>
      </c>
      <c r="H8" s="26">
        <v>35</v>
      </c>
      <c r="I8" s="26"/>
      <c r="J8" s="21"/>
      <c r="K8" s="21" t="s">
        <v>36</v>
      </c>
      <c r="L8" s="21">
        <f t="shared" si="0"/>
        <v>56</v>
      </c>
      <c r="M8" s="26" t="s">
        <v>37</v>
      </c>
      <c r="N8" s="21">
        <f t="shared" si="1"/>
        <v>21</v>
      </c>
    </row>
    <row r="9" spans="1:14" s="15" customFormat="1" ht="12.75">
      <c r="A9" s="15">
        <f t="shared" si="2"/>
        <v>5</v>
      </c>
      <c r="B9" s="21" t="s">
        <v>45</v>
      </c>
      <c r="C9" s="21" t="s">
        <v>9</v>
      </c>
      <c r="D9" s="26">
        <v>7</v>
      </c>
      <c r="E9" s="26">
        <v>9</v>
      </c>
      <c r="F9" s="26">
        <v>8</v>
      </c>
      <c r="G9" s="26">
        <v>7</v>
      </c>
      <c r="H9" s="26">
        <v>4</v>
      </c>
      <c r="I9" s="26"/>
      <c r="J9" s="21"/>
      <c r="K9" s="21" t="s">
        <v>36</v>
      </c>
      <c r="L9" s="21">
        <f t="shared" si="0"/>
        <v>35</v>
      </c>
      <c r="M9" s="26" t="s">
        <v>37</v>
      </c>
      <c r="N9" s="21">
        <f t="shared" si="1"/>
        <v>26</v>
      </c>
    </row>
    <row r="10" spans="1:14" s="15" customFormat="1" ht="12.75">
      <c r="A10" s="15">
        <f t="shared" si="2"/>
        <v>6</v>
      </c>
      <c r="B10" s="21" t="s">
        <v>17</v>
      </c>
      <c r="C10" s="21" t="s">
        <v>9</v>
      </c>
      <c r="D10" s="26">
        <v>8</v>
      </c>
      <c r="E10" s="26">
        <v>8</v>
      </c>
      <c r="F10" s="26">
        <v>35</v>
      </c>
      <c r="G10" s="26">
        <v>10</v>
      </c>
      <c r="H10" s="26">
        <v>7</v>
      </c>
      <c r="I10" s="26"/>
      <c r="J10" s="21"/>
      <c r="K10" s="21" t="s">
        <v>36</v>
      </c>
      <c r="L10" s="21">
        <f t="shared" si="0"/>
        <v>68</v>
      </c>
      <c r="M10" s="26" t="s">
        <v>37</v>
      </c>
      <c r="N10" s="21">
        <f t="shared" si="1"/>
        <v>33</v>
      </c>
    </row>
    <row r="11" spans="1:14" s="15" customFormat="1" ht="12.75">
      <c r="A11" s="15">
        <f t="shared" si="2"/>
        <v>7</v>
      </c>
      <c r="B11" s="21" t="s">
        <v>29</v>
      </c>
      <c r="C11" s="21" t="s">
        <v>9</v>
      </c>
      <c r="D11" s="26">
        <v>6</v>
      </c>
      <c r="E11" s="26">
        <v>11</v>
      </c>
      <c r="F11" s="26">
        <v>11</v>
      </c>
      <c r="G11" s="26">
        <v>35</v>
      </c>
      <c r="H11" s="26">
        <v>9</v>
      </c>
      <c r="I11" s="26"/>
      <c r="J11" s="21"/>
      <c r="K11" s="21" t="s">
        <v>36</v>
      </c>
      <c r="L11" s="21">
        <f t="shared" si="0"/>
        <v>72</v>
      </c>
      <c r="M11" s="26" t="s">
        <v>37</v>
      </c>
      <c r="N11" s="21">
        <f t="shared" si="1"/>
        <v>37</v>
      </c>
    </row>
    <row r="12" spans="1:14" s="15" customFormat="1" ht="12.75">
      <c r="A12" s="15">
        <f t="shared" si="2"/>
        <v>8</v>
      </c>
      <c r="B12" s="21" t="s">
        <v>28</v>
      </c>
      <c r="C12" s="21" t="s">
        <v>9</v>
      </c>
      <c r="D12" s="26">
        <v>11</v>
      </c>
      <c r="E12" s="26">
        <v>35</v>
      </c>
      <c r="F12" s="26">
        <v>9</v>
      </c>
      <c r="G12" s="26">
        <v>13</v>
      </c>
      <c r="H12" s="26">
        <v>11</v>
      </c>
      <c r="I12" s="26"/>
      <c r="J12" s="21"/>
      <c r="K12" s="21" t="s">
        <v>36</v>
      </c>
      <c r="L12" s="21">
        <f t="shared" si="0"/>
        <v>79</v>
      </c>
      <c r="M12" s="26" t="s">
        <v>37</v>
      </c>
      <c r="N12" s="21">
        <f t="shared" si="1"/>
        <v>44</v>
      </c>
    </row>
    <row r="13" spans="1:14" s="15" customFormat="1" ht="12.75">
      <c r="A13" s="15">
        <f t="shared" si="2"/>
        <v>9</v>
      </c>
      <c r="B13" s="21" t="s">
        <v>52</v>
      </c>
      <c r="C13" s="21" t="s">
        <v>9</v>
      </c>
      <c r="D13" s="26">
        <v>9</v>
      </c>
      <c r="E13" s="26">
        <v>15</v>
      </c>
      <c r="F13" s="26">
        <v>10</v>
      </c>
      <c r="G13" s="26">
        <v>35</v>
      </c>
      <c r="H13" s="26">
        <v>13</v>
      </c>
      <c r="I13" s="26"/>
      <c r="J13" s="21"/>
      <c r="K13" s="21" t="s">
        <v>36</v>
      </c>
      <c r="L13" s="21">
        <f t="shared" si="0"/>
        <v>82</v>
      </c>
      <c r="M13" s="26" t="s">
        <v>37</v>
      </c>
      <c r="N13" s="21">
        <f t="shared" si="1"/>
        <v>47</v>
      </c>
    </row>
    <row r="14" spans="1:14" s="15" customFormat="1" ht="12.75">
      <c r="A14" s="15">
        <f t="shared" si="2"/>
        <v>10</v>
      </c>
      <c r="B14" s="21" t="s">
        <v>26</v>
      </c>
      <c r="C14" s="21" t="s">
        <v>9</v>
      </c>
      <c r="D14" s="26">
        <v>35</v>
      </c>
      <c r="E14" s="26">
        <v>14</v>
      </c>
      <c r="F14" s="26">
        <v>12</v>
      </c>
      <c r="G14" s="26">
        <v>12</v>
      </c>
      <c r="H14" s="26">
        <v>10</v>
      </c>
      <c r="I14" s="26"/>
      <c r="J14" s="21"/>
      <c r="K14" s="21" t="s">
        <v>36</v>
      </c>
      <c r="L14" s="21">
        <f t="shared" si="0"/>
        <v>83</v>
      </c>
      <c r="M14" s="26" t="s">
        <v>37</v>
      </c>
      <c r="N14" s="21">
        <f t="shared" si="1"/>
        <v>48</v>
      </c>
    </row>
    <row r="15" spans="1:14" s="15" customFormat="1" ht="12.75">
      <c r="A15" s="15">
        <f t="shared" si="2"/>
        <v>11</v>
      </c>
      <c r="B15" s="21" t="s">
        <v>22</v>
      </c>
      <c r="C15" s="21" t="s">
        <v>9</v>
      </c>
      <c r="D15" s="26">
        <v>10</v>
      </c>
      <c r="E15" s="26">
        <v>35</v>
      </c>
      <c r="F15" s="26">
        <v>14</v>
      </c>
      <c r="G15" s="26">
        <v>15</v>
      </c>
      <c r="H15" s="26">
        <v>12</v>
      </c>
      <c r="I15" s="26"/>
      <c r="J15" s="21"/>
      <c r="K15" s="21" t="s">
        <v>36</v>
      </c>
      <c r="L15" s="21">
        <f t="shared" si="0"/>
        <v>86</v>
      </c>
      <c r="M15" s="26" t="s">
        <v>37</v>
      </c>
      <c r="N15" s="21">
        <f t="shared" si="1"/>
        <v>51</v>
      </c>
    </row>
    <row r="16" spans="1:14" s="15" customFormat="1" ht="12.75">
      <c r="A16" s="15">
        <f t="shared" si="2"/>
        <v>12</v>
      </c>
      <c r="B16" s="21" t="s">
        <v>20</v>
      </c>
      <c r="C16" s="21" t="s">
        <v>8</v>
      </c>
      <c r="D16" s="26">
        <v>35</v>
      </c>
      <c r="E16" s="26">
        <v>35</v>
      </c>
      <c r="F16" s="26">
        <v>5</v>
      </c>
      <c r="G16" s="26">
        <v>3</v>
      </c>
      <c r="H16" s="26">
        <v>8</v>
      </c>
      <c r="I16" s="26"/>
      <c r="J16" s="21"/>
      <c r="K16" s="21" t="s">
        <v>36</v>
      </c>
      <c r="L16" s="21">
        <f t="shared" si="0"/>
        <v>86</v>
      </c>
      <c r="M16" s="26" t="s">
        <v>37</v>
      </c>
      <c r="N16" s="21">
        <f t="shared" si="1"/>
        <v>51</v>
      </c>
    </row>
    <row r="17" spans="1:14" s="15" customFormat="1" ht="12.75">
      <c r="A17" s="15">
        <f t="shared" si="2"/>
        <v>13</v>
      </c>
      <c r="B17" s="21" t="s">
        <v>51</v>
      </c>
      <c r="C17" s="21" t="s">
        <v>8</v>
      </c>
      <c r="D17" s="26">
        <v>35</v>
      </c>
      <c r="E17" s="26">
        <v>6</v>
      </c>
      <c r="F17" s="26">
        <v>7</v>
      </c>
      <c r="G17" s="26">
        <v>5</v>
      </c>
      <c r="H17" s="26">
        <v>35</v>
      </c>
      <c r="I17" s="26"/>
      <c r="J17" s="21"/>
      <c r="K17" s="21" t="s">
        <v>36</v>
      </c>
      <c r="L17" s="21">
        <f t="shared" si="0"/>
        <v>88</v>
      </c>
      <c r="M17" s="26" t="s">
        <v>37</v>
      </c>
      <c r="N17" s="21">
        <f t="shared" si="1"/>
        <v>53</v>
      </c>
    </row>
    <row r="18" spans="1:14" s="15" customFormat="1" ht="12.75">
      <c r="A18" s="15">
        <f t="shared" si="2"/>
        <v>14</v>
      </c>
      <c r="B18" s="21" t="s">
        <v>50</v>
      </c>
      <c r="C18" s="21" t="s">
        <v>86</v>
      </c>
      <c r="D18" s="26">
        <v>35</v>
      </c>
      <c r="E18" s="26">
        <v>35</v>
      </c>
      <c r="F18" s="26">
        <v>6</v>
      </c>
      <c r="G18" s="26">
        <v>9</v>
      </c>
      <c r="H18" s="26">
        <v>6</v>
      </c>
      <c r="I18" s="26"/>
      <c r="J18" s="21"/>
      <c r="K18" s="21" t="s">
        <v>36</v>
      </c>
      <c r="L18" s="21">
        <f t="shared" si="0"/>
        <v>91</v>
      </c>
      <c r="M18" s="26" t="s">
        <v>37</v>
      </c>
      <c r="N18" s="21">
        <f t="shared" si="1"/>
        <v>56</v>
      </c>
    </row>
    <row r="19" spans="1:14" s="15" customFormat="1" ht="12.75">
      <c r="A19" s="15">
        <f t="shared" si="2"/>
        <v>15</v>
      </c>
      <c r="B19" s="21" t="s">
        <v>83</v>
      </c>
      <c r="C19" s="21" t="s">
        <v>9</v>
      </c>
      <c r="D19" s="26">
        <v>13</v>
      </c>
      <c r="E19" s="26">
        <v>13</v>
      </c>
      <c r="F19" s="26">
        <v>35</v>
      </c>
      <c r="G19" s="26">
        <v>18</v>
      </c>
      <c r="H19" s="26">
        <v>15</v>
      </c>
      <c r="I19" s="26"/>
      <c r="J19" s="21"/>
      <c r="K19" s="21" t="s">
        <v>36</v>
      </c>
      <c r="L19" s="21">
        <f t="shared" si="0"/>
        <v>94</v>
      </c>
      <c r="M19" s="26" t="s">
        <v>37</v>
      </c>
      <c r="N19" s="21">
        <f t="shared" si="1"/>
        <v>59</v>
      </c>
    </row>
    <row r="20" spans="1:14" s="15" customFormat="1" ht="12.75">
      <c r="A20" s="15">
        <f t="shared" si="2"/>
        <v>16</v>
      </c>
      <c r="B20" s="21" t="s">
        <v>84</v>
      </c>
      <c r="C20" s="21" t="s">
        <v>85</v>
      </c>
      <c r="D20" s="26">
        <v>35</v>
      </c>
      <c r="E20" s="26">
        <v>35</v>
      </c>
      <c r="F20" s="26">
        <v>15</v>
      </c>
      <c r="G20" s="26">
        <v>8</v>
      </c>
      <c r="H20" s="26">
        <v>3</v>
      </c>
      <c r="I20" s="26"/>
      <c r="J20" s="21"/>
      <c r="K20" s="21" t="s">
        <v>36</v>
      </c>
      <c r="L20" s="21">
        <f>SUM(D20:I20)</f>
        <v>96</v>
      </c>
      <c r="M20" s="26" t="s">
        <v>37</v>
      </c>
      <c r="N20" s="21">
        <f>SUM(D20:I20)-MAX(D20:I20)</f>
        <v>61</v>
      </c>
    </row>
    <row r="21" spans="1:14" s="15" customFormat="1" ht="12.75">
      <c r="A21" s="15">
        <f t="shared" si="2"/>
        <v>17</v>
      </c>
      <c r="B21" s="21" t="s">
        <v>53</v>
      </c>
      <c r="C21" s="21" t="s">
        <v>56</v>
      </c>
      <c r="D21" s="26">
        <v>14</v>
      </c>
      <c r="E21" s="26">
        <v>16</v>
      </c>
      <c r="F21" s="26">
        <v>18</v>
      </c>
      <c r="G21" s="26">
        <v>35</v>
      </c>
      <c r="H21" s="26">
        <v>16</v>
      </c>
      <c r="I21" s="26"/>
      <c r="J21" s="21"/>
      <c r="K21" s="21" t="s">
        <v>36</v>
      </c>
      <c r="L21" s="21">
        <f t="shared" si="0"/>
        <v>99</v>
      </c>
      <c r="M21" s="26" t="s">
        <v>37</v>
      </c>
      <c r="N21" s="21">
        <f t="shared" si="1"/>
        <v>64</v>
      </c>
    </row>
    <row r="22" spans="1:14" s="15" customFormat="1" ht="12.75">
      <c r="A22" s="15">
        <f t="shared" si="2"/>
        <v>18</v>
      </c>
      <c r="B22" s="21" t="s">
        <v>46</v>
      </c>
      <c r="C22" s="21" t="s">
        <v>9</v>
      </c>
      <c r="D22" s="26">
        <v>35</v>
      </c>
      <c r="E22" s="26">
        <v>10</v>
      </c>
      <c r="F22" s="26">
        <v>13</v>
      </c>
      <c r="G22" s="26">
        <v>11</v>
      </c>
      <c r="H22" s="26">
        <v>35</v>
      </c>
      <c r="I22" s="26"/>
      <c r="J22" s="21"/>
      <c r="K22" s="21" t="s">
        <v>36</v>
      </c>
      <c r="L22" s="21">
        <f t="shared" si="0"/>
        <v>104</v>
      </c>
      <c r="M22" s="26" t="s">
        <v>37</v>
      </c>
      <c r="N22" s="21">
        <f t="shared" si="1"/>
        <v>69</v>
      </c>
    </row>
    <row r="23" spans="1:14" s="15" customFormat="1" ht="12.75">
      <c r="A23" s="15">
        <f t="shared" si="2"/>
        <v>19</v>
      </c>
      <c r="B23" s="21" t="s">
        <v>16</v>
      </c>
      <c r="C23" s="21" t="s">
        <v>8</v>
      </c>
      <c r="D23" s="26">
        <v>2</v>
      </c>
      <c r="E23" s="26">
        <v>2</v>
      </c>
      <c r="F23" s="26">
        <v>35</v>
      </c>
      <c r="G23" s="26">
        <v>35</v>
      </c>
      <c r="H23" s="26">
        <v>35</v>
      </c>
      <c r="I23" s="26"/>
      <c r="J23" s="21"/>
      <c r="K23" s="21" t="s">
        <v>36</v>
      </c>
      <c r="L23" s="21">
        <f t="shared" si="0"/>
        <v>109</v>
      </c>
      <c r="M23" s="26" t="s">
        <v>37</v>
      </c>
      <c r="N23" s="21">
        <f t="shared" si="1"/>
        <v>74</v>
      </c>
    </row>
    <row r="24" spans="1:14" s="15" customFormat="1" ht="12.75">
      <c r="A24" s="15">
        <f t="shared" si="2"/>
        <v>20</v>
      </c>
      <c r="B24" s="21" t="s">
        <v>21</v>
      </c>
      <c r="C24" s="21" t="s">
        <v>9</v>
      </c>
      <c r="D24" s="26">
        <v>12</v>
      </c>
      <c r="E24" s="26">
        <v>12</v>
      </c>
      <c r="F24" s="26">
        <v>16</v>
      </c>
      <c r="G24" s="26">
        <v>35</v>
      </c>
      <c r="H24" s="26">
        <v>35</v>
      </c>
      <c r="I24" s="26"/>
      <c r="J24" s="21"/>
      <c r="K24" s="21" t="s">
        <v>36</v>
      </c>
      <c r="L24" s="21">
        <f t="shared" si="0"/>
        <v>110</v>
      </c>
      <c r="M24" s="26" t="s">
        <v>37</v>
      </c>
      <c r="N24" s="21">
        <f t="shared" si="1"/>
        <v>75</v>
      </c>
    </row>
    <row r="25" spans="1:14" s="15" customFormat="1" ht="12.75">
      <c r="A25" s="15">
        <f t="shared" si="2"/>
        <v>21</v>
      </c>
      <c r="B25" s="21" t="s">
        <v>39</v>
      </c>
      <c r="C25" s="21" t="s">
        <v>9</v>
      </c>
      <c r="D25" s="26">
        <v>35</v>
      </c>
      <c r="E25" s="26">
        <v>35</v>
      </c>
      <c r="F25" s="26">
        <v>17</v>
      </c>
      <c r="G25" s="26">
        <v>16</v>
      </c>
      <c r="H25" s="26">
        <v>14</v>
      </c>
      <c r="I25" s="26"/>
      <c r="J25" s="21"/>
      <c r="K25" s="21" t="s">
        <v>36</v>
      </c>
      <c r="L25" s="21">
        <f t="shared" si="0"/>
        <v>117</v>
      </c>
      <c r="M25" s="26" t="s">
        <v>37</v>
      </c>
      <c r="N25" s="21">
        <f t="shared" si="1"/>
        <v>82</v>
      </c>
    </row>
    <row r="26" spans="1:14" s="15" customFormat="1" ht="12.75">
      <c r="A26" s="15">
        <f t="shared" si="2"/>
        <v>22</v>
      </c>
      <c r="B26" s="21" t="s">
        <v>70</v>
      </c>
      <c r="C26" s="21" t="s">
        <v>9</v>
      </c>
      <c r="D26" s="26">
        <v>35</v>
      </c>
      <c r="E26" s="26">
        <v>7</v>
      </c>
      <c r="F26" s="26">
        <v>35</v>
      </c>
      <c r="G26" s="26">
        <v>14</v>
      </c>
      <c r="H26" s="26">
        <v>35</v>
      </c>
      <c r="I26" s="26"/>
      <c r="J26" s="21"/>
      <c r="K26" s="21" t="s">
        <v>36</v>
      </c>
      <c r="L26" s="21">
        <f t="shared" si="0"/>
        <v>126</v>
      </c>
      <c r="M26" s="26" t="s">
        <v>37</v>
      </c>
      <c r="N26" s="21">
        <f t="shared" si="1"/>
        <v>91</v>
      </c>
    </row>
    <row r="27" spans="1:14" s="15" customFormat="1" ht="12.75">
      <c r="A27" s="15">
        <f t="shared" si="2"/>
        <v>23</v>
      </c>
      <c r="B27" s="21" t="s">
        <v>49</v>
      </c>
      <c r="C27" s="21" t="s">
        <v>8</v>
      </c>
      <c r="D27" s="26">
        <v>35</v>
      </c>
      <c r="E27" s="26">
        <v>35</v>
      </c>
      <c r="F27" s="26">
        <v>35</v>
      </c>
      <c r="G27" s="26">
        <v>4</v>
      </c>
      <c r="H27" s="26">
        <v>35</v>
      </c>
      <c r="I27" s="26"/>
      <c r="J27" s="21"/>
      <c r="K27" s="21" t="s">
        <v>36</v>
      </c>
      <c r="L27" s="21">
        <f aca="true" t="shared" si="3" ref="L27:L33">SUM(D27:I27)</f>
        <v>144</v>
      </c>
      <c r="M27" s="26" t="s">
        <v>37</v>
      </c>
      <c r="N27" s="21">
        <f aca="true" t="shared" si="4" ref="N27:N33">SUM(D27:I27)-MAX(D27:I27)</f>
        <v>109</v>
      </c>
    </row>
    <row r="28" spans="1:14" s="15" customFormat="1" ht="12.75">
      <c r="A28" s="15">
        <f t="shared" si="2"/>
        <v>24</v>
      </c>
      <c r="B28" s="21" t="s">
        <v>40</v>
      </c>
      <c r="C28" s="21" t="s">
        <v>10</v>
      </c>
      <c r="D28" s="26">
        <v>35</v>
      </c>
      <c r="E28" s="26">
        <v>35</v>
      </c>
      <c r="F28" s="26">
        <v>35</v>
      </c>
      <c r="G28" s="26">
        <v>17</v>
      </c>
      <c r="H28" s="26">
        <v>35</v>
      </c>
      <c r="I28" s="26"/>
      <c r="J28" s="21"/>
      <c r="K28" s="21" t="s">
        <v>36</v>
      </c>
      <c r="L28" s="21">
        <f t="shared" si="3"/>
        <v>157</v>
      </c>
      <c r="M28" s="26" t="s">
        <v>37</v>
      </c>
      <c r="N28" s="21">
        <f t="shared" si="4"/>
        <v>122</v>
      </c>
    </row>
    <row r="29" spans="1:14" s="15" customFormat="1" ht="12.75">
      <c r="A29" s="15">
        <f t="shared" si="2"/>
        <v>25</v>
      </c>
      <c r="B29" s="21" t="s">
        <v>75</v>
      </c>
      <c r="C29" s="21" t="s">
        <v>88</v>
      </c>
      <c r="D29" s="26">
        <v>35</v>
      </c>
      <c r="E29" s="26">
        <v>35</v>
      </c>
      <c r="F29" s="26">
        <v>19</v>
      </c>
      <c r="G29" s="26">
        <v>35</v>
      </c>
      <c r="H29" s="26">
        <v>35</v>
      </c>
      <c r="I29" s="26"/>
      <c r="J29" s="21"/>
      <c r="K29" s="21" t="s">
        <v>36</v>
      </c>
      <c r="L29" s="21">
        <f t="shared" si="3"/>
        <v>159</v>
      </c>
      <c r="M29" s="26" t="s">
        <v>37</v>
      </c>
      <c r="N29" s="21">
        <f t="shared" si="4"/>
        <v>124</v>
      </c>
    </row>
    <row r="30" spans="1:14" s="15" customFormat="1" ht="12.75">
      <c r="A30" s="15">
        <f t="shared" si="2"/>
        <v>26</v>
      </c>
      <c r="B30" s="21" t="s">
        <v>89</v>
      </c>
      <c r="C30" s="21"/>
      <c r="D30" s="26">
        <v>35</v>
      </c>
      <c r="E30" s="26">
        <v>35</v>
      </c>
      <c r="F30" s="26">
        <v>35</v>
      </c>
      <c r="G30" s="26">
        <v>35</v>
      </c>
      <c r="H30" s="26">
        <v>35</v>
      </c>
      <c r="I30" s="26"/>
      <c r="J30" s="21"/>
      <c r="K30" s="21" t="s">
        <v>36</v>
      </c>
      <c r="L30" s="21">
        <f t="shared" si="3"/>
        <v>175</v>
      </c>
      <c r="M30" s="26" t="s">
        <v>37</v>
      </c>
      <c r="N30" s="21">
        <f t="shared" si="4"/>
        <v>140</v>
      </c>
    </row>
    <row r="31" spans="1:14" s="15" customFormat="1" ht="12.75">
      <c r="A31" s="15">
        <f t="shared" si="2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36</v>
      </c>
      <c r="L31" s="21">
        <f t="shared" si="3"/>
        <v>0</v>
      </c>
      <c r="M31" s="26" t="s">
        <v>37</v>
      </c>
      <c r="N31" s="21">
        <f t="shared" si="4"/>
        <v>0</v>
      </c>
    </row>
    <row r="32" spans="1:14" s="15" customFormat="1" ht="12.75">
      <c r="A32" s="15">
        <f t="shared" si="2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36</v>
      </c>
      <c r="L32" s="21">
        <f t="shared" si="3"/>
        <v>0</v>
      </c>
      <c r="M32" s="26" t="s">
        <v>37</v>
      </c>
      <c r="N32" s="21">
        <f t="shared" si="4"/>
        <v>0</v>
      </c>
    </row>
    <row r="33" spans="1:14" s="15" customFormat="1" ht="12.75">
      <c r="A33" s="15">
        <f t="shared" si="2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36</v>
      </c>
      <c r="L33" s="21">
        <f t="shared" si="3"/>
        <v>0</v>
      </c>
      <c r="M33" s="26" t="s">
        <v>37</v>
      </c>
      <c r="N33" s="21">
        <f t="shared" si="4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A37" sqref="A37"/>
    </sheetView>
  </sheetViews>
  <sheetFormatPr defaultColWidth="9.140625" defaultRowHeight="12.75"/>
  <cols>
    <col min="3" max="3" width="11.28125" style="0" customWidth="1"/>
    <col min="11" max="11" width="11.7109375" style="0" customWidth="1"/>
    <col min="13" max="13" width="9.140625" style="14" customWidth="1"/>
    <col min="18" max="18" width="5.7109375" style="14" customWidth="1"/>
    <col min="19" max="19" width="9.140625" style="14" customWidth="1"/>
    <col min="20" max="20" width="2.421875" style="0" customWidth="1"/>
    <col min="21" max="21" width="6.8515625" style="0" customWidth="1"/>
    <col min="23" max="23" width="11.28125" style="0" customWidth="1"/>
    <col min="24" max="24" width="4.28125" style="0" customWidth="1"/>
    <col min="26" max="26" width="3.00390625" style="0" customWidth="1"/>
  </cols>
  <sheetData>
    <row r="1" spans="1:4" ht="12.75">
      <c r="A1" s="16"/>
      <c r="B1" s="9" t="s">
        <v>68</v>
      </c>
      <c r="D1" s="14"/>
    </row>
    <row r="2" spans="1:13" ht="12.75">
      <c r="A2" s="16"/>
      <c r="D2" s="37"/>
      <c r="E2" s="1" t="s">
        <v>57</v>
      </c>
      <c r="F2" s="1" t="s">
        <v>57</v>
      </c>
      <c r="G2" s="1" t="s">
        <v>57</v>
      </c>
      <c r="H2" s="1" t="s">
        <v>57</v>
      </c>
      <c r="I2" s="1" t="s">
        <v>57</v>
      </c>
      <c r="J2" s="1" t="s">
        <v>57</v>
      </c>
      <c r="K2" s="1"/>
      <c r="M2" s="37" t="s">
        <v>82</v>
      </c>
    </row>
    <row r="3" spans="1:11" ht="12.75">
      <c r="A3" s="38" t="s">
        <v>58</v>
      </c>
      <c r="B3" s="1" t="s">
        <v>59</v>
      </c>
      <c r="D3" s="37" t="s">
        <v>60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/>
    </row>
    <row r="4" spans="1:13" ht="12.75">
      <c r="A4" s="16">
        <v>1</v>
      </c>
      <c r="B4" t="s">
        <v>74</v>
      </c>
      <c r="D4" s="14" t="s">
        <v>61</v>
      </c>
      <c r="E4" s="10"/>
      <c r="F4" s="10">
        <v>148.53</v>
      </c>
      <c r="G4" s="11"/>
      <c r="H4" s="10">
        <v>150.47</v>
      </c>
      <c r="I4" s="10">
        <v>158.12</v>
      </c>
      <c r="J4" s="10"/>
      <c r="K4" s="10"/>
      <c r="M4" s="27">
        <f aca="true" t="shared" si="0" ref="M4:M15">MAX(E4:J4)</f>
        <v>158.12</v>
      </c>
    </row>
    <row r="5" spans="1:13" ht="12.75">
      <c r="A5" s="16">
        <v>2</v>
      </c>
      <c r="B5" t="s">
        <v>69</v>
      </c>
      <c r="D5" s="14" t="s">
        <v>61</v>
      </c>
      <c r="E5" s="10"/>
      <c r="F5" s="10"/>
      <c r="G5" s="10"/>
      <c r="H5" s="10">
        <v>196.92</v>
      </c>
      <c r="I5" s="10"/>
      <c r="J5" s="10"/>
      <c r="K5" s="10"/>
      <c r="M5" s="27">
        <f t="shared" si="0"/>
        <v>196.92</v>
      </c>
    </row>
    <row r="6" spans="1:13" ht="12.75">
      <c r="A6" s="16">
        <v>3</v>
      </c>
      <c r="B6" t="s">
        <v>75</v>
      </c>
      <c r="D6" s="14" t="s">
        <v>61</v>
      </c>
      <c r="E6" s="10">
        <v>143.72</v>
      </c>
      <c r="F6" s="10">
        <v>140.61</v>
      </c>
      <c r="G6" s="10">
        <v>142.37</v>
      </c>
      <c r="H6" s="10"/>
      <c r="I6" s="10"/>
      <c r="J6" s="10"/>
      <c r="K6" s="10"/>
      <c r="M6" s="27">
        <f t="shared" si="0"/>
        <v>143.72</v>
      </c>
    </row>
    <row r="7" spans="1:13" ht="12.75">
      <c r="A7" s="16">
        <v>4</v>
      </c>
      <c r="B7" t="s">
        <v>76</v>
      </c>
      <c r="D7" s="14" t="s">
        <v>61</v>
      </c>
      <c r="E7" s="10">
        <v>137.64</v>
      </c>
      <c r="F7" s="10">
        <v>135.43</v>
      </c>
      <c r="G7" s="10">
        <v>149.48</v>
      </c>
      <c r="H7" s="10">
        <v>142.76</v>
      </c>
      <c r="I7" s="10"/>
      <c r="J7" s="10">
        <v>160.73</v>
      </c>
      <c r="K7" s="10"/>
      <c r="M7" s="27">
        <f t="shared" si="0"/>
        <v>160.73</v>
      </c>
    </row>
    <row r="8" spans="1:13" ht="12.75">
      <c r="A8" s="16">
        <v>5</v>
      </c>
      <c r="B8" t="s">
        <v>77</v>
      </c>
      <c r="D8" s="14" t="s">
        <v>61</v>
      </c>
      <c r="E8" s="10">
        <v>96.4</v>
      </c>
      <c r="F8" s="10">
        <v>128.74</v>
      </c>
      <c r="G8" s="10">
        <v>132.43</v>
      </c>
      <c r="H8" s="10">
        <v>134.86</v>
      </c>
      <c r="I8" s="10">
        <v>141.35</v>
      </c>
      <c r="J8" s="10">
        <v>139.2</v>
      </c>
      <c r="K8" s="10"/>
      <c r="M8" s="27">
        <f t="shared" si="0"/>
        <v>141.35</v>
      </c>
    </row>
    <row r="9" spans="1:13" ht="12.75">
      <c r="A9" s="16">
        <v>6</v>
      </c>
      <c r="B9" t="s">
        <v>78</v>
      </c>
      <c r="D9" s="14" t="s">
        <v>61</v>
      </c>
      <c r="E9" s="10">
        <v>68.4</v>
      </c>
      <c r="F9" s="10">
        <v>99.2</v>
      </c>
      <c r="G9" s="10"/>
      <c r="H9" s="10">
        <v>105.71</v>
      </c>
      <c r="I9" s="10">
        <v>107.92</v>
      </c>
      <c r="J9" s="10">
        <v>108.18</v>
      </c>
      <c r="K9" s="10"/>
      <c r="M9" s="27">
        <f t="shared" si="0"/>
        <v>108.18</v>
      </c>
    </row>
    <row r="10" spans="1:13" ht="12.75">
      <c r="A10" s="16">
        <v>7</v>
      </c>
      <c r="B10" t="s">
        <v>79</v>
      </c>
      <c r="D10" s="14" t="s">
        <v>61</v>
      </c>
      <c r="E10" s="10">
        <v>175.15</v>
      </c>
      <c r="F10" s="10"/>
      <c r="G10" s="10"/>
      <c r="H10" s="10">
        <v>182.64</v>
      </c>
      <c r="I10" s="10"/>
      <c r="J10" s="10">
        <v>185.55</v>
      </c>
      <c r="K10" s="10"/>
      <c r="M10" s="27">
        <f t="shared" si="0"/>
        <v>185.55</v>
      </c>
    </row>
    <row r="11" spans="1:13" ht="12.75">
      <c r="A11" s="16">
        <v>8</v>
      </c>
      <c r="B11" t="s">
        <v>80</v>
      </c>
      <c r="D11" s="14" t="s">
        <v>61</v>
      </c>
      <c r="E11" s="10"/>
      <c r="F11" s="10">
        <v>139.7</v>
      </c>
      <c r="G11" s="10"/>
      <c r="H11" s="10">
        <v>152.25</v>
      </c>
      <c r="I11" s="10">
        <v>160.41</v>
      </c>
      <c r="J11" s="10">
        <v>165.58</v>
      </c>
      <c r="K11" s="10"/>
      <c r="M11" s="27">
        <f t="shared" si="0"/>
        <v>165.58</v>
      </c>
    </row>
    <row r="12" spans="1:13" ht="12.75">
      <c r="A12" s="16">
        <v>9</v>
      </c>
      <c r="B12" t="s">
        <v>40</v>
      </c>
      <c r="D12" s="14" t="s">
        <v>61</v>
      </c>
      <c r="E12" s="10"/>
      <c r="F12" s="10"/>
      <c r="G12" s="10">
        <v>147.17</v>
      </c>
      <c r="H12" s="10"/>
      <c r="I12" s="10">
        <v>149.6</v>
      </c>
      <c r="J12" s="10">
        <v>153.85</v>
      </c>
      <c r="K12" s="10"/>
      <c r="M12" s="27">
        <f t="shared" si="0"/>
        <v>153.85</v>
      </c>
    </row>
    <row r="13" spans="1:13" ht="12.75">
      <c r="A13" s="16">
        <v>10</v>
      </c>
      <c r="B13" t="s">
        <v>47</v>
      </c>
      <c r="D13" s="14" t="s">
        <v>61</v>
      </c>
      <c r="E13" s="10"/>
      <c r="F13" s="10">
        <v>218.86</v>
      </c>
      <c r="G13" s="10">
        <v>220.26</v>
      </c>
      <c r="H13" s="10">
        <v>224</v>
      </c>
      <c r="I13" s="10">
        <v>238.7</v>
      </c>
      <c r="J13" s="10"/>
      <c r="K13" s="10"/>
      <c r="M13" s="27">
        <f t="shared" si="0"/>
        <v>238.7</v>
      </c>
    </row>
    <row r="14" spans="1:13" ht="12.75">
      <c r="A14" s="16">
        <v>11</v>
      </c>
      <c r="B14" t="s">
        <v>51</v>
      </c>
      <c r="D14" s="14" t="s">
        <v>61</v>
      </c>
      <c r="E14" s="10">
        <v>177.28</v>
      </c>
      <c r="F14" s="10"/>
      <c r="G14" s="10"/>
      <c r="H14" s="10"/>
      <c r="I14" s="10">
        <v>189.64</v>
      </c>
      <c r="J14" s="10">
        <v>200.89</v>
      </c>
      <c r="K14" s="10"/>
      <c r="M14" s="27">
        <f t="shared" si="0"/>
        <v>200.89</v>
      </c>
    </row>
    <row r="15" spans="1:13" ht="12.75">
      <c r="A15" s="16">
        <v>12</v>
      </c>
      <c r="B15" t="s">
        <v>81</v>
      </c>
      <c r="D15" s="14" t="s">
        <v>61</v>
      </c>
      <c r="E15" s="10">
        <v>136.02</v>
      </c>
      <c r="F15" s="10">
        <v>135.25</v>
      </c>
      <c r="G15" s="10">
        <v>128.96</v>
      </c>
      <c r="H15" s="10">
        <v>134.2</v>
      </c>
      <c r="I15" s="10">
        <v>133.9</v>
      </c>
      <c r="J15" s="10"/>
      <c r="K15" s="10"/>
      <c r="M15" s="27">
        <f t="shared" si="0"/>
        <v>136.02</v>
      </c>
    </row>
    <row r="16" spans="1:13" ht="12.75">
      <c r="A16" s="16"/>
      <c r="D16" s="14"/>
      <c r="E16" s="10"/>
      <c r="F16" s="10"/>
      <c r="G16" s="10"/>
      <c r="H16" s="10"/>
      <c r="I16" s="10"/>
      <c r="J16" s="10"/>
      <c r="K16" s="10"/>
      <c r="M16" s="27"/>
    </row>
    <row r="17" spans="1:13" ht="12.75">
      <c r="A17" s="16"/>
      <c r="D17" s="14"/>
      <c r="E17" s="10"/>
      <c r="F17" s="10"/>
      <c r="G17" s="10"/>
      <c r="H17" s="10"/>
      <c r="I17" s="10"/>
      <c r="J17" s="10"/>
      <c r="K17" s="10"/>
      <c r="M17" s="27"/>
    </row>
    <row r="18" spans="1:13" ht="12.75">
      <c r="A18" s="16">
        <v>21</v>
      </c>
      <c r="B18" t="s">
        <v>50</v>
      </c>
      <c r="D18" s="14" t="s">
        <v>62</v>
      </c>
      <c r="E18" s="10"/>
      <c r="F18" s="10">
        <v>204.29</v>
      </c>
      <c r="G18" s="10"/>
      <c r="H18" s="10">
        <v>213.25</v>
      </c>
      <c r="I18" s="10"/>
      <c r="J18" s="10">
        <v>214.18</v>
      </c>
      <c r="K18" s="10"/>
      <c r="M18" s="27">
        <f aca="true" t="shared" si="1" ref="M18:M36">MAX(E18:J18)</f>
        <v>214.18</v>
      </c>
    </row>
    <row r="19" spans="1:13" ht="12.75">
      <c r="A19" s="16">
        <v>22</v>
      </c>
      <c r="B19" t="s">
        <v>52</v>
      </c>
      <c r="D19" s="14" t="s">
        <v>62</v>
      </c>
      <c r="E19" s="10">
        <v>188.23</v>
      </c>
      <c r="F19" s="10"/>
      <c r="G19" s="10"/>
      <c r="H19" s="10"/>
      <c r="I19" s="10">
        <v>191.23</v>
      </c>
      <c r="J19" s="10"/>
      <c r="K19" s="10"/>
      <c r="M19" s="27">
        <f t="shared" si="1"/>
        <v>191.23</v>
      </c>
    </row>
    <row r="20" spans="1:13" ht="12.75">
      <c r="A20" s="16">
        <v>23</v>
      </c>
      <c r="B20" t="s">
        <v>69</v>
      </c>
      <c r="D20" s="14" t="s">
        <v>62</v>
      </c>
      <c r="E20" s="10">
        <v>233.87</v>
      </c>
      <c r="F20" s="10"/>
      <c r="G20" s="10"/>
      <c r="H20" s="10"/>
      <c r="I20" s="10"/>
      <c r="J20" s="10">
        <v>238.41</v>
      </c>
      <c r="K20" s="10"/>
      <c r="M20" s="27">
        <f t="shared" si="1"/>
        <v>238.41</v>
      </c>
    </row>
    <row r="21" spans="1:13" ht="12.75">
      <c r="A21" s="16">
        <v>24</v>
      </c>
      <c r="B21" t="s">
        <v>48</v>
      </c>
      <c r="D21" s="14" t="s">
        <v>62</v>
      </c>
      <c r="E21" s="10"/>
      <c r="F21" s="10"/>
      <c r="G21" s="10"/>
      <c r="H21" s="10">
        <v>222.9</v>
      </c>
      <c r="I21" s="10">
        <v>236.82</v>
      </c>
      <c r="J21" s="10"/>
      <c r="K21" s="10"/>
      <c r="M21" s="27">
        <f t="shared" si="1"/>
        <v>236.82</v>
      </c>
    </row>
    <row r="22" spans="1:13" ht="12.75">
      <c r="A22" s="16">
        <v>25</v>
      </c>
      <c r="B22" t="s">
        <v>44</v>
      </c>
      <c r="D22" s="14" t="s">
        <v>62</v>
      </c>
      <c r="E22" s="10"/>
      <c r="F22" s="10">
        <v>218.21</v>
      </c>
      <c r="G22" s="10">
        <v>245.5</v>
      </c>
      <c r="H22" s="10">
        <v>242.32</v>
      </c>
      <c r="I22" s="10"/>
      <c r="J22" s="10">
        <v>252.81</v>
      </c>
      <c r="K22" s="10"/>
      <c r="M22" s="27">
        <f t="shared" si="1"/>
        <v>252.81</v>
      </c>
    </row>
    <row r="23" spans="1:13" ht="12.75">
      <c r="A23" s="16">
        <v>26</v>
      </c>
      <c r="B23" t="s">
        <v>70</v>
      </c>
      <c r="D23" s="14" t="s">
        <v>62</v>
      </c>
      <c r="E23" s="10"/>
      <c r="F23" s="10">
        <v>173.38</v>
      </c>
      <c r="G23" s="10">
        <v>180.68</v>
      </c>
      <c r="H23" s="10"/>
      <c r="I23" s="10"/>
      <c r="J23" s="10">
        <v>186.97</v>
      </c>
      <c r="K23" s="10"/>
      <c r="M23" s="27">
        <f t="shared" si="1"/>
        <v>186.97</v>
      </c>
    </row>
    <row r="24" spans="1:13" ht="12.75">
      <c r="A24" s="16">
        <v>27</v>
      </c>
      <c r="B24" t="s">
        <v>45</v>
      </c>
      <c r="D24" s="14" t="s">
        <v>62</v>
      </c>
      <c r="E24" s="10">
        <v>170.55</v>
      </c>
      <c r="F24" s="10">
        <v>174.71</v>
      </c>
      <c r="G24" s="10">
        <v>182.44</v>
      </c>
      <c r="H24" s="10"/>
      <c r="I24" s="10"/>
      <c r="J24" s="10"/>
      <c r="K24" s="10"/>
      <c r="M24" s="27">
        <f t="shared" si="1"/>
        <v>182.44</v>
      </c>
    </row>
    <row r="25" spans="1:13" ht="12.75">
      <c r="A25" s="16">
        <v>28</v>
      </c>
      <c r="B25" t="s">
        <v>21</v>
      </c>
      <c r="D25" s="14" t="s">
        <v>62</v>
      </c>
      <c r="E25" s="10">
        <v>171.81</v>
      </c>
      <c r="F25" s="10"/>
      <c r="G25" s="10"/>
      <c r="H25" s="10">
        <v>183.85</v>
      </c>
      <c r="I25" s="10"/>
      <c r="J25" s="10"/>
      <c r="K25" s="10"/>
      <c r="M25" s="27">
        <f t="shared" si="1"/>
        <v>183.85</v>
      </c>
    </row>
    <row r="26" spans="1:13" ht="12.75">
      <c r="A26" s="16">
        <v>29</v>
      </c>
      <c r="B26" t="s">
        <v>19</v>
      </c>
      <c r="D26" s="14" t="s">
        <v>62</v>
      </c>
      <c r="E26" s="10">
        <v>205.92</v>
      </c>
      <c r="F26" s="10"/>
      <c r="G26" s="10">
        <v>210.8</v>
      </c>
      <c r="H26" s="10">
        <v>214.2</v>
      </c>
      <c r="I26" s="10"/>
      <c r="J26" s="10">
        <v>222.25</v>
      </c>
      <c r="K26" s="10"/>
      <c r="M26" s="27">
        <f t="shared" si="1"/>
        <v>222.25</v>
      </c>
    </row>
    <row r="27" spans="1:13" ht="12.75">
      <c r="A27" s="16">
        <v>30</v>
      </c>
      <c r="B27" t="s">
        <v>53</v>
      </c>
      <c r="D27" s="14" t="s">
        <v>62</v>
      </c>
      <c r="E27" s="10">
        <v>127.39</v>
      </c>
      <c r="F27" s="10"/>
      <c r="G27" s="10">
        <v>155.8</v>
      </c>
      <c r="H27" s="10"/>
      <c r="I27" s="10"/>
      <c r="J27" s="10"/>
      <c r="K27" s="10"/>
      <c r="M27" s="27">
        <f t="shared" si="1"/>
        <v>155.8</v>
      </c>
    </row>
    <row r="28" spans="1:13" ht="12.75">
      <c r="A28" s="16">
        <v>31</v>
      </c>
      <c r="B28" t="s">
        <v>71</v>
      </c>
      <c r="D28" s="14" t="s">
        <v>62</v>
      </c>
      <c r="E28" s="10"/>
      <c r="F28" s="10">
        <v>157.42</v>
      </c>
      <c r="G28" s="10">
        <v>163.82</v>
      </c>
      <c r="H28" s="10"/>
      <c r="I28" s="10"/>
      <c r="J28" s="10">
        <v>161.48</v>
      </c>
      <c r="K28" s="10"/>
      <c r="M28" s="27">
        <f t="shared" si="1"/>
        <v>163.82</v>
      </c>
    </row>
    <row r="29" spans="1:13" ht="12.75">
      <c r="A29" s="16">
        <v>32</v>
      </c>
      <c r="B29" t="s">
        <v>18</v>
      </c>
      <c r="D29" s="14" t="s">
        <v>62</v>
      </c>
      <c r="E29" s="10">
        <v>201.08</v>
      </c>
      <c r="F29" s="10"/>
      <c r="G29" s="10"/>
      <c r="H29" s="10">
        <v>207.51</v>
      </c>
      <c r="I29" s="10">
        <v>220.72</v>
      </c>
      <c r="J29" s="10"/>
      <c r="K29" s="10"/>
      <c r="M29" s="27">
        <f t="shared" si="1"/>
        <v>220.72</v>
      </c>
    </row>
    <row r="30" spans="1:13" ht="12.75">
      <c r="A30" s="16">
        <v>33</v>
      </c>
      <c r="B30" t="s">
        <v>40</v>
      </c>
      <c r="D30" s="14" t="s">
        <v>62</v>
      </c>
      <c r="E30" s="10">
        <v>143.22</v>
      </c>
      <c r="F30" s="10"/>
      <c r="G30" s="10"/>
      <c r="H30" s="10"/>
      <c r="I30" s="10">
        <v>153.1</v>
      </c>
      <c r="J30" s="10">
        <v>153.06</v>
      </c>
      <c r="K30" s="10"/>
      <c r="M30" s="27">
        <f t="shared" si="1"/>
        <v>153.1</v>
      </c>
    </row>
    <row r="31" spans="1:13" ht="12.75">
      <c r="A31" s="16">
        <v>34</v>
      </c>
      <c r="B31" t="s">
        <v>72</v>
      </c>
      <c r="D31" s="14" t="s">
        <v>62</v>
      </c>
      <c r="E31" s="10">
        <v>182.6</v>
      </c>
      <c r="F31" s="10">
        <v>191.43</v>
      </c>
      <c r="G31" s="10">
        <v>204.8</v>
      </c>
      <c r="H31" s="10"/>
      <c r="I31" s="10"/>
      <c r="J31" s="10"/>
      <c r="K31" s="10"/>
      <c r="M31" s="27">
        <f t="shared" si="1"/>
        <v>204.8</v>
      </c>
    </row>
    <row r="32" spans="1:13" ht="12.75">
      <c r="A32" s="16">
        <v>35</v>
      </c>
      <c r="B32" t="s">
        <v>29</v>
      </c>
      <c r="D32" s="14" t="s">
        <v>62</v>
      </c>
      <c r="E32" s="10">
        <v>184.75</v>
      </c>
      <c r="F32" s="10">
        <v>197.86</v>
      </c>
      <c r="G32" s="10">
        <v>194.45</v>
      </c>
      <c r="H32" s="10">
        <v>200.87</v>
      </c>
      <c r="I32" s="10">
        <v>207.06</v>
      </c>
      <c r="J32" s="10">
        <v>206</v>
      </c>
      <c r="K32" s="10"/>
      <c r="M32" s="27">
        <f t="shared" si="1"/>
        <v>207.06</v>
      </c>
    </row>
    <row r="33" spans="1:13" ht="12.75">
      <c r="A33" s="16">
        <v>36</v>
      </c>
      <c r="B33" t="s">
        <v>51</v>
      </c>
      <c r="D33" s="14" t="s">
        <v>62</v>
      </c>
      <c r="E33" s="10"/>
      <c r="F33" s="10">
        <v>203.16</v>
      </c>
      <c r="G33" s="10">
        <v>216.66</v>
      </c>
      <c r="H33" s="10">
        <v>219.07</v>
      </c>
      <c r="I33" s="10"/>
      <c r="J33" s="10"/>
      <c r="K33" s="10"/>
      <c r="M33" s="27">
        <f t="shared" si="1"/>
        <v>219.07</v>
      </c>
    </row>
    <row r="34" spans="1:13" ht="12.75">
      <c r="A34" s="16">
        <v>37</v>
      </c>
      <c r="B34" t="s">
        <v>42</v>
      </c>
      <c r="D34" s="14" t="s">
        <v>62</v>
      </c>
      <c r="E34" s="10"/>
      <c r="F34" s="10"/>
      <c r="G34" s="10">
        <v>188.49</v>
      </c>
      <c r="H34" s="10"/>
      <c r="I34" s="10"/>
      <c r="J34" s="10">
        <v>189.07</v>
      </c>
      <c r="K34" s="10"/>
      <c r="M34" s="27">
        <f t="shared" si="1"/>
        <v>189.07</v>
      </c>
    </row>
    <row r="35" spans="1:13" ht="12.75">
      <c r="A35" s="16">
        <v>38</v>
      </c>
      <c r="B35" t="s">
        <v>73</v>
      </c>
      <c r="D35" s="14" t="s">
        <v>62</v>
      </c>
      <c r="E35" s="10"/>
      <c r="F35" s="10">
        <v>237.83</v>
      </c>
      <c r="G35" s="10"/>
      <c r="H35" s="10"/>
      <c r="I35" s="10"/>
      <c r="J35" s="10"/>
      <c r="K35" s="10"/>
      <c r="M35" s="27">
        <f t="shared" si="1"/>
        <v>237.83</v>
      </c>
    </row>
    <row r="36" spans="1:13" ht="12.75">
      <c r="A36" s="16">
        <v>39</v>
      </c>
      <c r="B36" t="s">
        <v>20</v>
      </c>
      <c r="D36" s="14" t="s">
        <v>62</v>
      </c>
      <c r="E36" s="10"/>
      <c r="F36" s="10"/>
      <c r="G36" s="10"/>
      <c r="H36" s="10"/>
      <c r="I36" s="10">
        <v>201.28</v>
      </c>
      <c r="J36" s="10"/>
      <c r="K36" s="10"/>
      <c r="M36" s="27">
        <f t="shared" si="1"/>
        <v>201.28</v>
      </c>
    </row>
    <row r="37" ht="12.75">
      <c r="Y37" s="14"/>
    </row>
    <row r="38" spans="1:25" ht="12.75">
      <c r="A38" s="14"/>
      <c r="B38" s="14"/>
      <c r="C38" s="9" t="s">
        <v>63</v>
      </c>
      <c r="D38" s="9" t="s">
        <v>23</v>
      </c>
      <c r="H38" s="14"/>
      <c r="I38" s="14"/>
      <c r="J38" s="14"/>
      <c r="K38" s="9" t="s">
        <v>64</v>
      </c>
      <c r="M38" s="39" t="s">
        <v>23</v>
      </c>
      <c r="O38" s="14"/>
      <c r="P38" s="9"/>
      <c r="Q38" s="9"/>
      <c r="U38" s="14"/>
      <c r="V38" s="14"/>
      <c r="W38" s="9"/>
      <c r="Y38" s="39"/>
    </row>
    <row r="39" spans="1:25" ht="12.75">
      <c r="A39" s="14"/>
      <c r="B39" s="14"/>
      <c r="H39" s="14"/>
      <c r="I39" s="14"/>
      <c r="J39" s="14"/>
      <c r="O39" s="14"/>
      <c r="U39" s="14"/>
      <c r="V39" s="14"/>
      <c r="Y39" s="14"/>
    </row>
    <row r="40" spans="1:25" ht="12.75">
      <c r="A40" s="14" t="s">
        <v>65</v>
      </c>
      <c r="B40" s="14" t="s">
        <v>58</v>
      </c>
      <c r="C40" t="s">
        <v>1</v>
      </c>
      <c r="E40" t="s">
        <v>60</v>
      </c>
      <c r="F40" t="s">
        <v>66</v>
      </c>
      <c r="H40" s="14" t="s">
        <v>65</v>
      </c>
      <c r="I40" s="14" t="s">
        <v>58</v>
      </c>
      <c r="J40" t="s">
        <v>1</v>
      </c>
      <c r="L40" s="14" t="s">
        <v>60</v>
      </c>
      <c r="M40" s="14" t="s">
        <v>67</v>
      </c>
      <c r="O40" s="14"/>
      <c r="U40" s="14"/>
      <c r="V40" s="14"/>
      <c r="X40" s="14"/>
      <c r="Y40" s="14"/>
    </row>
    <row r="41" spans="1:25" ht="12.75">
      <c r="A41" s="14"/>
      <c r="B41" s="14"/>
      <c r="H41" s="14"/>
      <c r="I41" s="14"/>
      <c r="O41" s="14"/>
      <c r="U41" s="14"/>
      <c r="Y41" s="14"/>
    </row>
    <row r="42" spans="1:25" ht="12.75">
      <c r="A42" s="14">
        <v>1</v>
      </c>
      <c r="B42" s="16">
        <v>10</v>
      </c>
      <c r="C42" t="s">
        <v>47</v>
      </c>
      <c r="E42" s="14" t="s">
        <v>61</v>
      </c>
      <c r="F42" s="10">
        <v>238.7</v>
      </c>
      <c r="H42" s="14">
        <v>1</v>
      </c>
      <c r="I42" s="16">
        <v>25</v>
      </c>
      <c r="J42" t="s">
        <v>44</v>
      </c>
      <c r="L42" s="14" t="s">
        <v>62</v>
      </c>
      <c r="M42" s="27">
        <v>252.81</v>
      </c>
      <c r="O42" s="14"/>
      <c r="S42" s="27"/>
      <c r="U42" s="14"/>
      <c r="X42" s="14"/>
      <c r="Y42" s="27"/>
    </row>
    <row r="43" spans="1:25" ht="12.75">
      <c r="A43" s="14">
        <v>2</v>
      </c>
      <c r="B43" s="16">
        <v>11</v>
      </c>
      <c r="C43" t="s">
        <v>51</v>
      </c>
      <c r="E43" s="14" t="s">
        <v>61</v>
      </c>
      <c r="F43" s="10">
        <v>200.89</v>
      </c>
      <c r="H43" s="14">
        <v>2</v>
      </c>
      <c r="I43" s="16">
        <v>23</v>
      </c>
      <c r="J43" t="s">
        <v>69</v>
      </c>
      <c r="L43" s="14" t="s">
        <v>62</v>
      </c>
      <c r="M43" s="27">
        <v>238.41</v>
      </c>
      <c r="O43" s="14"/>
      <c r="S43" s="27"/>
      <c r="U43" s="14"/>
      <c r="X43" s="14"/>
      <c r="Y43" s="27"/>
    </row>
    <row r="44" spans="1:25" ht="12.75">
      <c r="A44" s="14">
        <v>3</v>
      </c>
      <c r="B44" s="16">
        <v>2</v>
      </c>
      <c r="C44" t="s">
        <v>69</v>
      </c>
      <c r="E44" s="14" t="s">
        <v>61</v>
      </c>
      <c r="F44" s="10">
        <v>196.92</v>
      </c>
      <c r="H44" s="14">
        <v>3</v>
      </c>
      <c r="I44" s="16">
        <v>38</v>
      </c>
      <c r="J44" t="s">
        <v>73</v>
      </c>
      <c r="L44" s="14" t="s">
        <v>62</v>
      </c>
      <c r="M44" s="27">
        <v>237.83</v>
      </c>
      <c r="O44" s="14"/>
      <c r="S44" s="27"/>
      <c r="U44" s="14"/>
      <c r="X44" s="14"/>
      <c r="Y44" s="27"/>
    </row>
    <row r="45" spans="1:25" ht="12.75">
      <c r="A45" s="14">
        <v>4</v>
      </c>
      <c r="B45" s="16">
        <v>7</v>
      </c>
      <c r="C45" t="s">
        <v>79</v>
      </c>
      <c r="E45" s="14" t="s">
        <v>61</v>
      </c>
      <c r="F45" s="10">
        <v>185.55</v>
      </c>
      <c r="H45" s="14">
        <v>4</v>
      </c>
      <c r="I45" s="16">
        <v>24</v>
      </c>
      <c r="J45" t="s">
        <v>48</v>
      </c>
      <c r="L45" s="14" t="s">
        <v>62</v>
      </c>
      <c r="M45" s="27">
        <v>236.82</v>
      </c>
      <c r="O45" s="14"/>
      <c r="S45" s="27"/>
      <c r="U45" s="14"/>
      <c r="X45" s="14"/>
      <c r="Y45" s="27"/>
    </row>
    <row r="46" spans="1:25" ht="12.75">
      <c r="A46" s="14">
        <v>5</v>
      </c>
      <c r="B46" s="16">
        <v>8</v>
      </c>
      <c r="C46" t="s">
        <v>80</v>
      </c>
      <c r="E46" s="14" t="s">
        <v>61</v>
      </c>
      <c r="F46" s="10">
        <v>165.58</v>
      </c>
      <c r="H46" s="14">
        <v>5</v>
      </c>
      <c r="I46" s="16">
        <v>29</v>
      </c>
      <c r="J46" t="s">
        <v>19</v>
      </c>
      <c r="L46" s="14" t="s">
        <v>62</v>
      </c>
      <c r="M46" s="27">
        <v>222.25</v>
      </c>
      <c r="O46" s="14"/>
      <c r="S46" s="27"/>
      <c r="U46" s="14"/>
      <c r="X46" s="14"/>
      <c r="Y46" s="27"/>
    </row>
    <row r="47" spans="1:25" ht="12.75">
      <c r="A47" s="14">
        <v>6</v>
      </c>
      <c r="B47" s="16">
        <v>4</v>
      </c>
      <c r="C47" t="s">
        <v>76</v>
      </c>
      <c r="E47" s="14" t="s">
        <v>61</v>
      </c>
      <c r="F47" s="10">
        <v>160.73</v>
      </c>
      <c r="H47" s="14">
        <v>6</v>
      </c>
      <c r="I47" s="16">
        <v>32</v>
      </c>
      <c r="J47" t="s">
        <v>18</v>
      </c>
      <c r="L47" s="14" t="s">
        <v>62</v>
      </c>
      <c r="M47" s="27">
        <v>220.72</v>
      </c>
      <c r="O47" s="14"/>
      <c r="S47" s="27"/>
      <c r="U47" s="14"/>
      <c r="X47" s="14"/>
      <c r="Y47" s="27"/>
    </row>
    <row r="48" spans="1:25" ht="12.75">
      <c r="A48" s="14">
        <v>7</v>
      </c>
      <c r="B48" s="16">
        <v>1</v>
      </c>
      <c r="C48" t="s">
        <v>74</v>
      </c>
      <c r="E48" s="14" t="s">
        <v>61</v>
      </c>
      <c r="F48" s="10">
        <v>158.12</v>
      </c>
      <c r="H48" s="14">
        <v>7</v>
      </c>
      <c r="I48" s="16">
        <v>36</v>
      </c>
      <c r="J48" t="s">
        <v>51</v>
      </c>
      <c r="L48" s="14" t="s">
        <v>62</v>
      </c>
      <c r="M48" s="27">
        <v>219.07</v>
      </c>
      <c r="O48" s="14"/>
      <c r="S48" s="27"/>
      <c r="U48" s="14"/>
      <c r="X48" s="14"/>
      <c r="Y48" s="27"/>
    </row>
    <row r="49" spans="1:25" ht="12.75">
      <c r="A49" s="14">
        <v>8</v>
      </c>
      <c r="B49" s="16">
        <v>9</v>
      </c>
      <c r="C49" t="s">
        <v>40</v>
      </c>
      <c r="E49" s="14" t="s">
        <v>61</v>
      </c>
      <c r="F49" s="10">
        <v>153.85</v>
      </c>
      <c r="H49" s="14">
        <v>8</v>
      </c>
      <c r="I49" s="16">
        <v>21</v>
      </c>
      <c r="J49" t="s">
        <v>50</v>
      </c>
      <c r="L49" s="14" t="s">
        <v>62</v>
      </c>
      <c r="M49" s="27">
        <v>214.18</v>
      </c>
      <c r="O49" s="14"/>
      <c r="S49" s="27"/>
      <c r="U49" s="14"/>
      <c r="X49" s="14"/>
      <c r="Y49" s="27"/>
    </row>
    <row r="50" spans="1:25" ht="12.75">
      <c r="A50" s="14">
        <v>9</v>
      </c>
      <c r="B50" s="16">
        <v>3</v>
      </c>
      <c r="C50" t="s">
        <v>75</v>
      </c>
      <c r="E50" s="14" t="s">
        <v>61</v>
      </c>
      <c r="F50" s="10">
        <v>143.72</v>
      </c>
      <c r="H50" s="14">
        <v>9</v>
      </c>
      <c r="I50" s="16">
        <v>35</v>
      </c>
      <c r="J50" t="s">
        <v>29</v>
      </c>
      <c r="L50" s="14" t="s">
        <v>62</v>
      </c>
      <c r="M50" s="27">
        <v>207.06</v>
      </c>
      <c r="O50" s="14"/>
      <c r="S50" s="27"/>
      <c r="U50" s="14"/>
      <c r="X50" s="14"/>
      <c r="Y50" s="27"/>
    </row>
    <row r="51" spans="1:25" ht="12.75">
      <c r="A51" s="14">
        <v>10</v>
      </c>
      <c r="B51" s="16">
        <v>5</v>
      </c>
      <c r="C51" t="s">
        <v>77</v>
      </c>
      <c r="E51" s="14" t="s">
        <v>61</v>
      </c>
      <c r="F51" s="10">
        <v>141.35</v>
      </c>
      <c r="H51" s="14">
        <v>10</v>
      </c>
      <c r="I51" s="16">
        <v>34</v>
      </c>
      <c r="J51" t="s">
        <v>72</v>
      </c>
      <c r="L51" s="14" t="s">
        <v>62</v>
      </c>
      <c r="M51" s="27">
        <v>204.8</v>
      </c>
      <c r="O51" s="14"/>
      <c r="S51" s="27"/>
      <c r="U51" s="14"/>
      <c r="X51" s="14"/>
      <c r="Y51" s="27"/>
    </row>
    <row r="52" spans="1:25" ht="12.75">
      <c r="A52" s="14">
        <v>11</v>
      </c>
      <c r="B52" s="16">
        <v>12</v>
      </c>
      <c r="C52" t="s">
        <v>81</v>
      </c>
      <c r="E52" s="14" t="s">
        <v>61</v>
      </c>
      <c r="F52" s="10">
        <v>136.02</v>
      </c>
      <c r="H52" s="14">
        <v>11</v>
      </c>
      <c r="I52" s="16">
        <v>39</v>
      </c>
      <c r="J52" t="s">
        <v>20</v>
      </c>
      <c r="L52" s="14" t="s">
        <v>62</v>
      </c>
      <c r="M52" s="27">
        <v>201.28</v>
      </c>
      <c r="O52" s="14"/>
      <c r="S52" s="27"/>
      <c r="U52" s="14"/>
      <c r="X52" s="14"/>
      <c r="Y52" s="27"/>
    </row>
    <row r="53" spans="1:25" ht="12.75">
      <c r="A53" s="14">
        <v>12</v>
      </c>
      <c r="B53" s="16">
        <v>6</v>
      </c>
      <c r="C53" t="s">
        <v>78</v>
      </c>
      <c r="E53" s="14" t="s">
        <v>61</v>
      </c>
      <c r="F53" s="10">
        <v>108.18</v>
      </c>
      <c r="H53" s="14">
        <v>12</v>
      </c>
      <c r="I53" s="16">
        <v>22</v>
      </c>
      <c r="J53" t="s">
        <v>52</v>
      </c>
      <c r="L53" s="14" t="s">
        <v>62</v>
      </c>
      <c r="M53" s="27">
        <v>191.23</v>
      </c>
      <c r="O53" s="14"/>
      <c r="S53" s="27"/>
      <c r="U53" s="14"/>
      <c r="X53" s="14"/>
      <c r="Y53" s="27"/>
    </row>
    <row r="54" spans="1:25" ht="12.75">
      <c r="A54" s="14"/>
      <c r="B54" s="14"/>
      <c r="E54" s="14"/>
      <c r="F54" s="10"/>
      <c r="H54" s="14">
        <v>13</v>
      </c>
      <c r="I54" s="16">
        <v>37</v>
      </c>
      <c r="J54" t="s">
        <v>42</v>
      </c>
      <c r="L54" s="14" t="s">
        <v>62</v>
      </c>
      <c r="M54" s="27">
        <v>189.07</v>
      </c>
      <c r="O54" s="14"/>
      <c r="S54" s="27"/>
      <c r="U54" s="14"/>
      <c r="X54" s="14"/>
      <c r="Y54" s="27"/>
    </row>
    <row r="55" spans="1:25" ht="12.75">
      <c r="A55" s="14"/>
      <c r="B55" s="14"/>
      <c r="E55" s="14"/>
      <c r="F55" s="10"/>
      <c r="H55" s="14">
        <v>14</v>
      </c>
      <c r="I55" s="16">
        <v>26</v>
      </c>
      <c r="J55" t="s">
        <v>70</v>
      </c>
      <c r="L55" s="14" t="s">
        <v>62</v>
      </c>
      <c r="M55" s="27">
        <v>186.97</v>
      </c>
      <c r="O55" s="14"/>
      <c r="S55" s="27"/>
      <c r="U55" s="14"/>
      <c r="X55" s="14"/>
      <c r="Y55" s="27"/>
    </row>
    <row r="56" spans="1:25" ht="12.75">
      <c r="A56" s="14"/>
      <c r="E56" s="14"/>
      <c r="H56" s="14">
        <v>15</v>
      </c>
      <c r="I56" s="16">
        <v>28</v>
      </c>
      <c r="J56" t="s">
        <v>21</v>
      </c>
      <c r="L56" s="14" t="s">
        <v>62</v>
      </c>
      <c r="M56" s="14">
        <v>183.85</v>
      </c>
      <c r="N56" s="10"/>
      <c r="O56" s="14"/>
      <c r="U56" s="14"/>
      <c r="X56" s="14"/>
      <c r="Y56" s="14"/>
    </row>
    <row r="57" spans="1:25" ht="12.75">
      <c r="A57" s="14"/>
      <c r="E57" s="14"/>
      <c r="H57" s="14">
        <v>16</v>
      </c>
      <c r="I57" s="16">
        <v>27</v>
      </c>
      <c r="J57" t="s">
        <v>45</v>
      </c>
      <c r="L57" s="14" t="s">
        <v>62</v>
      </c>
      <c r="M57" s="14">
        <v>182.44</v>
      </c>
      <c r="O57" s="14"/>
      <c r="U57" s="14"/>
      <c r="X57" s="14"/>
      <c r="Y57" s="14"/>
    </row>
    <row r="58" spans="1:25" ht="12.75">
      <c r="A58" s="14"/>
      <c r="E58" s="14"/>
      <c r="H58" s="14">
        <v>17</v>
      </c>
      <c r="I58" s="16">
        <v>31</v>
      </c>
      <c r="J58" t="s">
        <v>71</v>
      </c>
      <c r="L58" s="14" t="s">
        <v>62</v>
      </c>
      <c r="M58" s="14">
        <v>163.82</v>
      </c>
      <c r="O58" s="14"/>
      <c r="U58" s="14"/>
      <c r="X58" s="14"/>
      <c r="Y58" s="14"/>
    </row>
    <row r="59" spans="1:25" ht="12.75">
      <c r="A59" s="14"/>
      <c r="E59" s="14"/>
      <c r="H59" s="14">
        <v>18</v>
      </c>
      <c r="I59" s="16">
        <v>30</v>
      </c>
      <c r="J59" t="s">
        <v>53</v>
      </c>
      <c r="L59" s="14" t="s">
        <v>62</v>
      </c>
      <c r="M59" s="14">
        <v>155.8</v>
      </c>
      <c r="O59" s="14"/>
      <c r="U59" s="14"/>
      <c r="X59" s="14"/>
      <c r="Y59" s="14"/>
    </row>
    <row r="60" spans="1:25" ht="12.75">
      <c r="A60" s="14"/>
      <c r="E60" s="14"/>
      <c r="H60" s="14">
        <v>19</v>
      </c>
      <c r="I60" s="16">
        <v>33</v>
      </c>
      <c r="J60" t="s">
        <v>40</v>
      </c>
      <c r="L60" s="14" t="s">
        <v>62</v>
      </c>
      <c r="M60" s="14">
        <v>153.1</v>
      </c>
      <c r="O60" s="14"/>
      <c r="U60" s="14"/>
      <c r="X60" s="14"/>
      <c r="Y60" s="14"/>
    </row>
    <row r="61" spans="1:25" ht="12.75">
      <c r="A61" s="14"/>
      <c r="E61" s="14"/>
      <c r="H61" s="14"/>
      <c r="L61" s="14"/>
      <c r="O61" s="14"/>
      <c r="U61" s="14"/>
      <c r="X61" s="14"/>
      <c r="Y61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H48"/>
  <sheetViews>
    <sheetView workbookViewId="0" topLeftCell="A1">
      <selection activeCell="J4" sqref="J4:J22"/>
    </sheetView>
  </sheetViews>
  <sheetFormatPr defaultColWidth="9.140625" defaultRowHeight="12.75"/>
  <cols>
    <col min="2" max="2" width="23.7109375" style="0" customWidth="1"/>
    <col min="7" max="7" width="1.8515625" style="0" customWidth="1"/>
  </cols>
  <sheetData>
    <row r="1" ht="12.75">
      <c r="A1" t="s">
        <v>92</v>
      </c>
    </row>
    <row r="3" spans="1:8" ht="12.75">
      <c r="A3" t="s">
        <v>11</v>
      </c>
      <c r="B3" t="s">
        <v>12</v>
      </c>
      <c r="C3" t="s">
        <v>30</v>
      </c>
      <c r="D3" t="s">
        <v>2</v>
      </c>
      <c r="E3" t="s">
        <v>3</v>
      </c>
      <c r="F3" t="s">
        <v>4</v>
      </c>
      <c r="H3" t="s">
        <v>23</v>
      </c>
    </row>
    <row r="5" spans="1:8" ht="12.75">
      <c r="A5">
        <v>1</v>
      </c>
      <c r="B5" t="s">
        <v>47</v>
      </c>
      <c r="D5">
        <v>253.25</v>
      </c>
      <c r="E5">
        <v>254.55</v>
      </c>
      <c r="H5" t="s">
        <v>8</v>
      </c>
    </row>
    <row r="6" spans="1:8" ht="12.75">
      <c r="A6">
        <v>2</v>
      </c>
      <c r="B6" t="s">
        <v>19</v>
      </c>
      <c r="D6">
        <v>223.89</v>
      </c>
      <c r="E6">
        <v>218.44</v>
      </c>
      <c r="F6">
        <v>201.89</v>
      </c>
      <c r="H6" t="s">
        <v>8</v>
      </c>
    </row>
    <row r="7" spans="1:8" ht="12.75">
      <c r="A7">
        <v>3</v>
      </c>
      <c r="B7" t="s">
        <v>44</v>
      </c>
      <c r="D7">
        <v>226.07</v>
      </c>
      <c r="E7">
        <v>226.72</v>
      </c>
      <c r="H7" t="s">
        <v>8</v>
      </c>
    </row>
    <row r="8" spans="1:8" ht="12.75">
      <c r="A8">
        <v>4</v>
      </c>
      <c r="B8" t="s">
        <v>26</v>
      </c>
      <c r="C8" s="10"/>
      <c r="D8" s="10">
        <v>175.95</v>
      </c>
      <c r="E8">
        <v>165.4</v>
      </c>
      <c r="H8" t="s">
        <v>9</v>
      </c>
    </row>
    <row r="9" spans="1:8" ht="12.75">
      <c r="A9">
        <v>5</v>
      </c>
      <c r="B9" t="s">
        <v>53</v>
      </c>
      <c r="C9">
        <v>160.26</v>
      </c>
      <c r="D9">
        <v>144.6</v>
      </c>
      <c r="H9" t="s">
        <v>56</v>
      </c>
    </row>
    <row r="10" spans="1:8" ht="12.75">
      <c r="A10">
        <v>6</v>
      </c>
      <c r="B10" t="s">
        <v>48</v>
      </c>
      <c r="C10">
        <v>227.92</v>
      </c>
      <c r="D10">
        <v>226.95</v>
      </c>
      <c r="E10">
        <v>214.52</v>
      </c>
      <c r="H10" t="s">
        <v>8</v>
      </c>
    </row>
    <row r="11" spans="1:8" ht="12.75">
      <c r="A11">
        <v>7</v>
      </c>
      <c r="B11" t="s">
        <v>70</v>
      </c>
      <c r="C11">
        <v>171.94</v>
      </c>
      <c r="D11">
        <v>182.63</v>
      </c>
      <c r="E11" s="10"/>
      <c r="H11" t="s">
        <v>9</v>
      </c>
    </row>
    <row r="12" spans="1:8" ht="12.75">
      <c r="A12">
        <v>8</v>
      </c>
      <c r="B12" t="s">
        <v>18</v>
      </c>
      <c r="D12">
        <v>208.07</v>
      </c>
      <c r="E12" s="10">
        <v>201.79</v>
      </c>
      <c r="H12" t="s">
        <v>8</v>
      </c>
    </row>
    <row r="13" spans="1:8" ht="12.75">
      <c r="A13">
        <v>9</v>
      </c>
      <c r="B13" t="s">
        <v>94</v>
      </c>
      <c r="D13">
        <v>164.02</v>
      </c>
      <c r="E13">
        <v>182.73</v>
      </c>
      <c r="H13" t="s">
        <v>9</v>
      </c>
    </row>
    <row r="14" spans="1:8" ht="12.75">
      <c r="A14">
        <v>10</v>
      </c>
      <c r="B14" t="s">
        <v>52</v>
      </c>
      <c r="D14">
        <v>188.76</v>
      </c>
      <c r="E14">
        <v>194.47</v>
      </c>
      <c r="H14" t="s">
        <v>9</v>
      </c>
    </row>
    <row r="15" spans="1:8" ht="12.75">
      <c r="A15">
        <v>11</v>
      </c>
      <c r="B15" t="s">
        <v>29</v>
      </c>
      <c r="D15">
        <v>194.75</v>
      </c>
      <c r="E15">
        <v>185.03</v>
      </c>
      <c r="H15" t="s">
        <v>9</v>
      </c>
    </row>
    <row r="16" spans="1:8" ht="12.75">
      <c r="A16">
        <v>12</v>
      </c>
      <c r="B16" t="s">
        <v>51</v>
      </c>
      <c r="C16">
        <v>208.16</v>
      </c>
      <c r="D16">
        <v>195.23</v>
      </c>
      <c r="E16">
        <v>214.27</v>
      </c>
      <c r="F16">
        <v>213.2</v>
      </c>
      <c r="H16" t="s">
        <v>8</v>
      </c>
    </row>
    <row r="17" spans="1:8" ht="12.75">
      <c r="A17">
        <v>13</v>
      </c>
      <c r="B17" t="s">
        <v>95</v>
      </c>
      <c r="E17">
        <v>183.76</v>
      </c>
      <c r="H17" t="s">
        <v>97</v>
      </c>
    </row>
    <row r="18" spans="1:8" ht="12.75">
      <c r="A18">
        <v>14</v>
      </c>
      <c r="B18" t="s">
        <v>50</v>
      </c>
      <c r="D18">
        <v>204.73</v>
      </c>
      <c r="E18">
        <v>209.28</v>
      </c>
      <c r="H18" t="s">
        <v>8</v>
      </c>
    </row>
    <row r="19" spans="1:8" ht="12.75">
      <c r="A19">
        <v>15</v>
      </c>
      <c r="B19" t="s">
        <v>84</v>
      </c>
      <c r="D19">
        <v>209.34</v>
      </c>
      <c r="H19" t="s">
        <v>8</v>
      </c>
    </row>
    <row r="20" spans="1:8" ht="12.75">
      <c r="A20">
        <v>16</v>
      </c>
      <c r="B20" t="s">
        <v>96</v>
      </c>
      <c r="E20">
        <v>205.19</v>
      </c>
      <c r="H20" t="s">
        <v>8</v>
      </c>
    </row>
    <row r="21" spans="1:8" ht="12.75">
      <c r="A21">
        <v>17</v>
      </c>
      <c r="B21" t="s">
        <v>45</v>
      </c>
      <c r="D21">
        <v>199.59</v>
      </c>
      <c r="H21" t="s">
        <v>8</v>
      </c>
    </row>
    <row r="22" ht="12.75">
      <c r="E22" s="10"/>
    </row>
    <row r="23" ht="12.75">
      <c r="B23" t="s">
        <v>43</v>
      </c>
    </row>
    <row r="24" ht="12.75">
      <c r="B24" t="s">
        <v>93</v>
      </c>
    </row>
    <row r="32" spans="3:4" ht="12.75">
      <c r="C32" s="10"/>
      <c r="D32" s="10"/>
    </row>
    <row r="35" ht="12.75">
      <c r="E35" s="10"/>
    </row>
    <row r="36" ht="12.75">
      <c r="E36" s="10"/>
    </row>
    <row r="40" ht="12.75">
      <c r="E40" s="10"/>
    </row>
    <row r="48" ht="12.75">
      <c r="E4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I24"/>
  <sheetViews>
    <sheetView workbookViewId="0" topLeftCell="A1">
      <selection activeCell="K1" sqref="K1:K16384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21.8515625" style="0" customWidth="1"/>
  </cols>
  <sheetData>
    <row r="1" ht="12.75">
      <c r="B1" t="s">
        <v>98</v>
      </c>
    </row>
    <row r="3" spans="3:9" ht="12.75">
      <c r="C3" t="s">
        <v>1</v>
      </c>
      <c r="D3" t="s">
        <v>30</v>
      </c>
      <c r="E3" t="s">
        <v>2</v>
      </c>
      <c r="F3" t="s">
        <v>3</v>
      </c>
      <c r="G3" t="s">
        <v>4</v>
      </c>
      <c r="I3" t="s">
        <v>23</v>
      </c>
    </row>
    <row r="5" spans="2:9" ht="12.75">
      <c r="B5">
        <v>1</v>
      </c>
      <c r="C5" t="s">
        <v>100</v>
      </c>
      <c r="E5">
        <v>229.15</v>
      </c>
      <c r="F5">
        <v>227.52</v>
      </c>
      <c r="I5" t="s">
        <v>8</v>
      </c>
    </row>
    <row r="6" spans="2:9" ht="12.75">
      <c r="B6">
        <v>2</v>
      </c>
      <c r="C6" t="s">
        <v>101</v>
      </c>
      <c r="E6">
        <v>200.63</v>
      </c>
      <c r="I6" t="s">
        <v>8</v>
      </c>
    </row>
    <row r="7" spans="2:9" ht="12.75">
      <c r="B7">
        <v>3</v>
      </c>
      <c r="C7" t="s">
        <v>102</v>
      </c>
      <c r="E7">
        <v>179.24</v>
      </c>
      <c r="F7">
        <v>162.4</v>
      </c>
      <c r="I7" t="s">
        <v>9</v>
      </c>
    </row>
    <row r="8" spans="2:9" ht="12.75">
      <c r="B8">
        <v>4</v>
      </c>
      <c r="C8" t="s">
        <v>103</v>
      </c>
      <c r="D8">
        <v>164.4</v>
      </c>
      <c r="E8">
        <v>161.41</v>
      </c>
      <c r="F8">
        <v>151.07</v>
      </c>
      <c r="I8" t="s">
        <v>9</v>
      </c>
    </row>
    <row r="9" spans="2:9" ht="12.75">
      <c r="B9">
        <v>5</v>
      </c>
      <c r="C9" t="s">
        <v>104</v>
      </c>
      <c r="E9">
        <v>171.5</v>
      </c>
      <c r="F9">
        <v>177.89</v>
      </c>
      <c r="I9" t="s">
        <v>9</v>
      </c>
    </row>
    <row r="10" spans="2:9" ht="12.75">
      <c r="B10">
        <v>6</v>
      </c>
      <c r="C10" t="s">
        <v>105</v>
      </c>
      <c r="D10">
        <v>216.4</v>
      </c>
      <c r="F10">
        <v>212.48</v>
      </c>
      <c r="I10" t="s">
        <v>8</v>
      </c>
    </row>
    <row r="11" spans="2:9" ht="12.75">
      <c r="B11">
        <v>7</v>
      </c>
      <c r="C11" t="s">
        <v>106</v>
      </c>
      <c r="D11">
        <v>177.03</v>
      </c>
      <c r="E11">
        <v>177.8</v>
      </c>
      <c r="I11" t="s">
        <v>9</v>
      </c>
    </row>
    <row r="12" spans="2:9" ht="12.75">
      <c r="B12">
        <v>8</v>
      </c>
      <c r="C12" t="s">
        <v>107</v>
      </c>
      <c r="D12">
        <v>203.4</v>
      </c>
      <c r="E12">
        <v>206.96</v>
      </c>
      <c r="F12">
        <v>197.36</v>
      </c>
      <c r="I12" t="s">
        <v>8</v>
      </c>
    </row>
    <row r="13" spans="2:9" ht="12.75">
      <c r="B13">
        <v>9</v>
      </c>
      <c r="C13" t="s">
        <v>108</v>
      </c>
      <c r="E13">
        <v>182.4</v>
      </c>
      <c r="G13">
        <v>165.39</v>
      </c>
      <c r="I13" t="s">
        <v>9</v>
      </c>
    </row>
    <row r="14" spans="2:9" ht="12.75">
      <c r="B14">
        <v>10</v>
      </c>
      <c r="C14" t="s">
        <v>109</v>
      </c>
      <c r="E14">
        <v>199.43</v>
      </c>
      <c r="F14">
        <v>185.64</v>
      </c>
      <c r="I14" t="s">
        <v>97</v>
      </c>
    </row>
    <row r="15" spans="2:9" ht="12.75">
      <c r="B15">
        <v>11</v>
      </c>
      <c r="C15" t="s">
        <v>110</v>
      </c>
      <c r="F15">
        <v>226.86</v>
      </c>
      <c r="I15" t="s">
        <v>8</v>
      </c>
    </row>
    <row r="16" spans="2:9" ht="12.75">
      <c r="B16">
        <v>12</v>
      </c>
      <c r="C16" t="s">
        <v>111</v>
      </c>
      <c r="D16">
        <v>176</v>
      </c>
      <c r="E16">
        <v>179.42</v>
      </c>
      <c r="I16" t="s">
        <v>56</v>
      </c>
    </row>
    <row r="17" spans="2:9" ht="12.75">
      <c r="B17">
        <v>13</v>
      </c>
      <c r="C17" t="s">
        <v>112</v>
      </c>
      <c r="E17">
        <v>190.31</v>
      </c>
      <c r="F17">
        <v>187.58</v>
      </c>
      <c r="I17" t="s">
        <v>9</v>
      </c>
    </row>
    <row r="18" spans="2:9" ht="12.75">
      <c r="B18">
        <v>14</v>
      </c>
      <c r="C18" t="s">
        <v>113</v>
      </c>
      <c r="F18">
        <v>203.8</v>
      </c>
      <c r="G18">
        <v>203.3</v>
      </c>
      <c r="I18" t="s">
        <v>8</v>
      </c>
    </row>
    <row r="19" spans="2:9" ht="12.75">
      <c r="B19">
        <v>15</v>
      </c>
      <c r="C19" t="s">
        <v>114</v>
      </c>
      <c r="F19">
        <v>191.78</v>
      </c>
      <c r="I19" t="s">
        <v>8</v>
      </c>
    </row>
    <row r="20" spans="2:9" ht="12.75">
      <c r="B20">
        <v>16</v>
      </c>
      <c r="C20" t="s">
        <v>115</v>
      </c>
      <c r="D20">
        <v>239.88</v>
      </c>
      <c r="E20">
        <v>245.41</v>
      </c>
      <c r="F20">
        <v>254.37</v>
      </c>
      <c r="G20">
        <v>235.23</v>
      </c>
      <c r="I20" t="s">
        <v>8</v>
      </c>
    </row>
    <row r="21" spans="2:9" ht="12.75">
      <c r="B21">
        <v>17</v>
      </c>
      <c r="C21" t="s">
        <v>116</v>
      </c>
      <c r="E21">
        <v>209.61</v>
      </c>
      <c r="I21" t="s">
        <v>8</v>
      </c>
    </row>
    <row r="22" ht="12.75">
      <c r="F22" s="12"/>
    </row>
    <row r="23" ht="12.75">
      <c r="C23" t="s">
        <v>54</v>
      </c>
    </row>
    <row r="24" ht="12.75">
      <c r="C24" t="s">
        <v>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H44"/>
  <sheetViews>
    <sheetView workbookViewId="0" topLeftCell="A19">
      <selection activeCell="J23" sqref="J23:J41"/>
    </sheetView>
  </sheetViews>
  <sheetFormatPr defaultColWidth="9.140625" defaultRowHeight="12.75"/>
  <cols>
    <col min="2" max="2" width="23.7109375" style="0" customWidth="1"/>
    <col min="7" max="7" width="2.57421875" style="0" customWidth="1"/>
  </cols>
  <sheetData>
    <row r="18" ht="12.75">
      <c r="A18" t="s">
        <v>41</v>
      </c>
    </row>
    <row r="19" ht="12.75">
      <c r="B19" t="s">
        <v>118</v>
      </c>
    </row>
    <row r="21" spans="1:8" ht="12.75">
      <c r="A21" t="s">
        <v>11</v>
      </c>
      <c r="B21" t="s">
        <v>12</v>
      </c>
      <c r="C21" t="s">
        <v>30</v>
      </c>
      <c r="D21" t="s">
        <v>2</v>
      </c>
      <c r="E21" t="s">
        <v>3</v>
      </c>
      <c r="F21" t="s">
        <v>4</v>
      </c>
      <c r="H21" t="s">
        <v>23</v>
      </c>
    </row>
    <row r="23" spans="1:8" ht="12.75">
      <c r="A23">
        <v>1</v>
      </c>
      <c r="B23" t="s">
        <v>48</v>
      </c>
      <c r="C23">
        <v>228.3</v>
      </c>
      <c r="D23">
        <v>230.73</v>
      </c>
      <c r="E23" s="12"/>
      <c r="H23" t="s">
        <v>8</v>
      </c>
    </row>
    <row r="24" spans="1:8" ht="12.75">
      <c r="A24">
        <v>2</v>
      </c>
      <c r="B24" t="s">
        <v>52</v>
      </c>
      <c r="D24">
        <v>178.87</v>
      </c>
      <c r="E24" s="12">
        <v>165.82</v>
      </c>
      <c r="F24">
        <v>171.33</v>
      </c>
      <c r="H24" t="s">
        <v>9</v>
      </c>
    </row>
    <row r="25" spans="1:8" ht="12.75">
      <c r="A25">
        <v>3</v>
      </c>
      <c r="B25" t="s">
        <v>120</v>
      </c>
      <c r="D25">
        <v>231.05</v>
      </c>
      <c r="H25" t="s">
        <v>8</v>
      </c>
    </row>
    <row r="26" spans="1:8" ht="12.75">
      <c r="A26">
        <v>4</v>
      </c>
      <c r="B26" t="s">
        <v>83</v>
      </c>
      <c r="C26" s="10"/>
      <c r="D26" s="10">
        <v>177.08</v>
      </c>
      <c r="E26">
        <v>176.08</v>
      </c>
      <c r="H26" t="s">
        <v>9</v>
      </c>
    </row>
    <row r="27" spans="1:8" ht="12.75">
      <c r="A27">
        <v>5</v>
      </c>
      <c r="B27" t="s">
        <v>17</v>
      </c>
      <c r="C27">
        <v>204.73</v>
      </c>
      <c r="D27">
        <v>206.7</v>
      </c>
      <c r="E27">
        <v>194.82</v>
      </c>
      <c r="H27" t="s">
        <v>9</v>
      </c>
    </row>
    <row r="28" spans="1:8" ht="12.75">
      <c r="A28">
        <v>6</v>
      </c>
      <c r="B28" t="s">
        <v>19</v>
      </c>
      <c r="D28">
        <v>221.04</v>
      </c>
      <c r="E28">
        <v>216.9</v>
      </c>
      <c r="H28" t="s">
        <v>8</v>
      </c>
    </row>
    <row r="29" spans="1:8" ht="12.75">
      <c r="A29">
        <v>7</v>
      </c>
      <c r="B29" t="s">
        <v>70</v>
      </c>
      <c r="C29">
        <v>181.14</v>
      </c>
      <c r="D29">
        <v>190.65</v>
      </c>
      <c r="E29" s="10"/>
      <c r="H29" t="s">
        <v>9</v>
      </c>
    </row>
    <row r="30" spans="1:8" ht="12.75">
      <c r="A30">
        <v>8</v>
      </c>
      <c r="B30" t="s">
        <v>96</v>
      </c>
      <c r="C30">
        <v>204.94</v>
      </c>
      <c r="D30">
        <v>212.2</v>
      </c>
      <c r="E30" s="10"/>
      <c r="H30" t="s">
        <v>8</v>
      </c>
    </row>
    <row r="31" spans="1:8" ht="12.75">
      <c r="A31">
        <v>9</v>
      </c>
      <c r="B31" t="s">
        <v>22</v>
      </c>
      <c r="C31">
        <v>178.13</v>
      </c>
      <c r="D31">
        <v>184.93</v>
      </c>
      <c r="E31">
        <v>178.36</v>
      </c>
      <c r="H31" t="s">
        <v>9</v>
      </c>
    </row>
    <row r="32" spans="1:8" ht="12.75">
      <c r="A32">
        <v>10</v>
      </c>
      <c r="B32" t="s">
        <v>29</v>
      </c>
      <c r="C32">
        <v>196.72</v>
      </c>
      <c r="D32">
        <v>199.26</v>
      </c>
      <c r="E32">
        <v>199.15</v>
      </c>
      <c r="H32" t="s">
        <v>9</v>
      </c>
    </row>
    <row r="33" spans="1:8" ht="12.75">
      <c r="A33">
        <v>11</v>
      </c>
      <c r="B33" t="s">
        <v>53</v>
      </c>
      <c r="C33">
        <v>183</v>
      </c>
      <c r="D33">
        <v>192.26</v>
      </c>
      <c r="E33" s="12">
        <v>188</v>
      </c>
      <c r="F33">
        <v>172.3</v>
      </c>
      <c r="H33" t="s">
        <v>56</v>
      </c>
    </row>
    <row r="34" spans="1:8" ht="12.75">
      <c r="A34">
        <v>12</v>
      </c>
      <c r="B34" t="s">
        <v>44</v>
      </c>
      <c r="D34">
        <v>226.61</v>
      </c>
      <c r="E34" s="11">
        <v>227.98</v>
      </c>
      <c r="H34" t="s">
        <v>8</v>
      </c>
    </row>
    <row r="35" spans="1:8" ht="12.75">
      <c r="A35">
        <v>13</v>
      </c>
      <c r="B35" t="s">
        <v>21</v>
      </c>
      <c r="C35">
        <v>174.13</v>
      </c>
      <c r="D35">
        <v>184.72</v>
      </c>
      <c r="E35">
        <v>168.95</v>
      </c>
      <c r="H35" t="s">
        <v>9</v>
      </c>
    </row>
    <row r="36" spans="1:8" ht="12.75">
      <c r="A36">
        <v>14</v>
      </c>
      <c r="B36" t="s">
        <v>18</v>
      </c>
      <c r="C36">
        <v>200.41</v>
      </c>
      <c r="D36">
        <v>207.53</v>
      </c>
      <c r="E36">
        <v>203.59</v>
      </c>
      <c r="H36" t="s">
        <v>8</v>
      </c>
    </row>
    <row r="37" spans="1:8" ht="12.75">
      <c r="A37">
        <v>15</v>
      </c>
      <c r="B37" t="s">
        <v>26</v>
      </c>
      <c r="C37">
        <v>168.51</v>
      </c>
      <c r="D37">
        <v>178.45</v>
      </c>
      <c r="E37">
        <v>166.78</v>
      </c>
      <c r="H37" t="s">
        <v>9</v>
      </c>
    </row>
    <row r="38" spans="1:8" ht="12.75">
      <c r="A38">
        <v>16</v>
      </c>
      <c r="B38" t="s">
        <v>84</v>
      </c>
      <c r="C38">
        <v>202.78</v>
      </c>
      <c r="E38">
        <v>206.58</v>
      </c>
      <c r="H38" t="s">
        <v>8</v>
      </c>
    </row>
    <row r="39" spans="1:8" ht="12.75">
      <c r="A39">
        <v>17</v>
      </c>
      <c r="B39" t="s">
        <v>95</v>
      </c>
      <c r="D39">
        <v>205.7</v>
      </c>
      <c r="E39">
        <v>211.24</v>
      </c>
      <c r="F39">
        <v>190.38</v>
      </c>
      <c r="H39" t="s">
        <v>97</v>
      </c>
    </row>
    <row r="40" spans="1:2" ht="12.75">
      <c r="A40">
        <v>18</v>
      </c>
      <c r="B40" t="s">
        <v>91</v>
      </c>
    </row>
    <row r="42" spans="2:3" ht="12.75">
      <c r="B42" t="s">
        <v>119</v>
      </c>
      <c r="C42" t="s">
        <v>121</v>
      </c>
    </row>
    <row r="43" ht="12.75">
      <c r="E43" s="12"/>
    </row>
    <row r="44" ht="12.75">
      <c r="E4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:H25"/>
  <sheetViews>
    <sheetView workbookViewId="0" topLeftCell="A1">
      <selection activeCell="A1" sqref="A1:H25"/>
    </sheetView>
  </sheetViews>
  <sheetFormatPr defaultColWidth="9.140625" defaultRowHeight="12.75"/>
  <cols>
    <col min="2" max="2" width="23.7109375" style="0" customWidth="1"/>
    <col min="7" max="7" width="1.7109375" style="0" customWidth="1"/>
  </cols>
  <sheetData>
    <row r="1" ht="12.75">
      <c r="A1" t="s">
        <v>125</v>
      </c>
    </row>
    <row r="3" spans="1:8" ht="12.75">
      <c r="A3" t="s">
        <v>11</v>
      </c>
      <c r="B3" t="s">
        <v>12</v>
      </c>
      <c r="C3" t="s">
        <v>30</v>
      </c>
      <c r="D3" t="s">
        <v>2</v>
      </c>
      <c r="E3" t="s">
        <v>3</v>
      </c>
      <c r="F3" t="s">
        <v>4</v>
      </c>
      <c r="H3" t="s">
        <v>23</v>
      </c>
    </row>
    <row r="5" spans="1:8" ht="12.75">
      <c r="A5">
        <v>1</v>
      </c>
      <c r="B5" t="s">
        <v>94</v>
      </c>
      <c r="C5">
        <v>183.27</v>
      </c>
      <c r="D5">
        <v>183.44</v>
      </c>
      <c r="H5" t="s">
        <v>9</v>
      </c>
    </row>
    <row r="6" spans="1:8" ht="12.75">
      <c r="A6">
        <v>2</v>
      </c>
      <c r="B6" t="s">
        <v>109</v>
      </c>
      <c r="D6">
        <v>212.15</v>
      </c>
      <c r="E6">
        <v>210.51</v>
      </c>
      <c r="F6">
        <v>206.12</v>
      </c>
      <c r="H6" t="s">
        <v>97</v>
      </c>
    </row>
    <row r="7" spans="1:8" ht="12.75">
      <c r="A7">
        <v>3</v>
      </c>
      <c r="B7" t="s">
        <v>105</v>
      </c>
      <c r="D7">
        <v>218.62</v>
      </c>
      <c r="E7">
        <v>220.44</v>
      </c>
      <c r="H7" t="s">
        <v>8</v>
      </c>
    </row>
    <row r="8" spans="1:8" ht="12.75">
      <c r="A8">
        <v>4</v>
      </c>
      <c r="B8" t="s">
        <v>126</v>
      </c>
      <c r="C8" s="10">
        <v>209.83</v>
      </c>
      <c r="D8" s="10">
        <v>204.73</v>
      </c>
      <c r="E8">
        <v>203.95</v>
      </c>
      <c r="H8" t="s">
        <v>8</v>
      </c>
    </row>
    <row r="9" spans="1:8" ht="12.75">
      <c r="A9">
        <v>5</v>
      </c>
      <c r="B9" t="s">
        <v>104</v>
      </c>
      <c r="C9">
        <v>171.97</v>
      </c>
      <c r="E9">
        <v>190.32</v>
      </c>
      <c r="H9" t="s">
        <v>9</v>
      </c>
    </row>
    <row r="10" spans="1:8" ht="12.75">
      <c r="A10">
        <v>6</v>
      </c>
      <c r="B10" t="s">
        <v>106</v>
      </c>
      <c r="E10">
        <v>185.75</v>
      </c>
      <c r="H10" t="s">
        <v>9</v>
      </c>
    </row>
    <row r="11" spans="1:8" ht="12.75">
      <c r="A11">
        <v>7</v>
      </c>
      <c r="B11" t="s">
        <v>110</v>
      </c>
      <c r="E11" s="11">
        <v>230.91</v>
      </c>
      <c r="F11">
        <v>227.29</v>
      </c>
      <c r="H11" t="s">
        <v>8</v>
      </c>
    </row>
    <row r="12" spans="1:8" ht="12.75">
      <c r="A12">
        <v>8</v>
      </c>
      <c r="B12" t="s">
        <v>108</v>
      </c>
      <c r="D12">
        <v>188.53</v>
      </c>
      <c r="E12" s="10">
        <v>184.3</v>
      </c>
      <c r="F12">
        <v>181.92</v>
      </c>
      <c r="H12" t="s">
        <v>9</v>
      </c>
    </row>
    <row r="13" spans="1:8" ht="12.75">
      <c r="A13">
        <v>9</v>
      </c>
      <c r="B13" t="s">
        <v>111</v>
      </c>
      <c r="D13">
        <v>196.78</v>
      </c>
      <c r="H13" t="s">
        <v>56</v>
      </c>
    </row>
    <row r="14" spans="1:8" ht="12.75">
      <c r="A14">
        <v>10</v>
      </c>
      <c r="B14" t="s">
        <v>127</v>
      </c>
      <c r="D14">
        <v>205.08</v>
      </c>
      <c r="E14">
        <v>192.75</v>
      </c>
      <c r="H14" t="s">
        <v>9</v>
      </c>
    </row>
    <row r="15" spans="1:8" ht="12.75">
      <c r="A15">
        <v>11</v>
      </c>
      <c r="B15" t="s">
        <v>100</v>
      </c>
      <c r="D15">
        <v>234.75</v>
      </c>
      <c r="E15">
        <v>225.88</v>
      </c>
      <c r="F15">
        <v>217.92</v>
      </c>
      <c r="H15" t="s">
        <v>8</v>
      </c>
    </row>
    <row r="16" spans="1:8" ht="12.75">
      <c r="A16">
        <v>12</v>
      </c>
      <c r="B16" t="s">
        <v>102</v>
      </c>
      <c r="C16">
        <v>186.42</v>
      </c>
      <c r="D16">
        <v>190.28</v>
      </c>
      <c r="E16" s="10">
        <v>180.32</v>
      </c>
      <c r="F16">
        <v>159.13</v>
      </c>
      <c r="H16" t="s">
        <v>9</v>
      </c>
    </row>
    <row r="17" spans="1:8" ht="12.75">
      <c r="A17">
        <v>13</v>
      </c>
      <c r="B17" t="s">
        <v>128</v>
      </c>
      <c r="D17">
        <v>186.25</v>
      </c>
      <c r="E17">
        <v>178.38</v>
      </c>
      <c r="H17" t="s">
        <v>9</v>
      </c>
    </row>
    <row r="18" spans="1:8" ht="12.75">
      <c r="A18">
        <v>14</v>
      </c>
      <c r="B18" t="s">
        <v>107</v>
      </c>
      <c r="C18">
        <v>201.72</v>
      </c>
      <c r="D18">
        <v>218.39</v>
      </c>
      <c r="E18">
        <v>213.83</v>
      </c>
      <c r="F18">
        <v>186.29</v>
      </c>
      <c r="H18" t="s">
        <v>8</v>
      </c>
    </row>
    <row r="19" spans="1:8" ht="12.75">
      <c r="A19">
        <v>15</v>
      </c>
      <c r="B19" t="s">
        <v>129</v>
      </c>
      <c r="C19">
        <v>213.58</v>
      </c>
      <c r="D19">
        <v>210.69</v>
      </c>
      <c r="E19" s="12">
        <v>201.32</v>
      </c>
      <c r="H19" t="s">
        <v>8</v>
      </c>
    </row>
    <row r="20" spans="1:8" ht="12.75">
      <c r="A20">
        <v>16</v>
      </c>
      <c r="B20" t="s">
        <v>113</v>
      </c>
      <c r="C20">
        <v>217.51</v>
      </c>
      <c r="D20">
        <v>217.28</v>
      </c>
      <c r="E20">
        <v>216.82</v>
      </c>
      <c r="F20">
        <v>216.95</v>
      </c>
      <c r="H20" t="s">
        <v>8</v>
      </c>
    </row>
    <row r="21" spans="1:8" ht="12.75">
      <c r="A21">
        <v>17</v>
      </c>
      <c r="B21" t="s">
        <v>130</v>
      </c>
      <c r="E21">
        <v>227.01</v>
      </c>
      <c r="F21">
        <v>215.39</v>
      </c>
      <c r="H21" t="s">
        <v>8</v>
      </c>
    </row>
    <row r="23" ht="12.75">
      <c r="B23" t="s">
        <v>131</v>
      </c>
    </row>
    <row r="24" ht="12.75">
      <c r="E24" s="10"/>
    </row>
    <row r="25" ht="12.75">
      <c r="B25" t="s">
        <v>132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21"/>
  <sheetViews>
    <sheetView workbookViewId="0" topLeftCell="A1">
      <selection activeCell="A1" sqref="A1:V21"/>
    </sheetView>
  </sheetViews>
  <sheetFormatPr defaultColWidth="9.140625" defaultRowHeight="12.75"/>
  <cols>
    <col min="1" max="1" width="1.28515625" style="0" customWidth="1"/>
    <col min="2" max="2" width="3.28125" style="14" customWidth="1"/>
    <col min="3" max="3" width="20.57421875" style="0" customWidth="1"/>
    <col min="4" max="4" width="5.140625" style="14" customWidth="1"/>
    <col min="5" max="5" width="8.28125" style="14" customWidth="1"/>
    <col min="6" max="6" width="5.140625" style="14" customWidth="1"/>
    <col min="7" max="7" width="8.28125" style="14" customWidth="1"/>
    <col min="8" max="8" width="5.140625" style="14" customWidth="1"/>
    <col min="9" max="9" width="8.28125" style="14" customWidth="1"/>
    <col min="10" max="10" width="5.140625" style="54" customWidth="1"/>
    <col min="11" max="11" width="8.28125" style="14" customWidth="1"/>
    <col min="12" max="12" width="5.140625" style="54" customWidth="1"/>
    <col min="13" max="13" width="8.28125" style="14" customWidth="1"/>
    <col min="14" max="14" width="5.140625" style="54" customWidth="1"/>
    <col min="15" max="15" width="8.28125" style="14" customWidth="1"/>
    <col min="16" max="16" width="5.140625" style="54" customWidth="1"/>
    <col min="17" max="17" width="8.28125" style="14" customWidth="1"/>
    <col min="18" max="18" width="5.140625" style="54" customWidth="1"/>
    <col min="19" max="19" width="8.28125" style="14" customWidth="1"/>
    <col min="20" max="20" width="5.140625" style="54" customWidth="1"/>
    <col min="21" max="21" width="8.28125" style="14" customWidth="1"/>
  </cols>
  <sheetData>
    <row r="1" ht="12.75">
      <c r="B1" s="16" t="s">
        <v>133</v>
      </c>
    </row>
    <row r="2" ht="13.5" thickBot="1"/>
    <row r="3" spans="2:21" ht="13.5" thickTop="1">
      <c r="B3" s="55"/>
      <c r="C3" s="46"/>
      <c r="D3" s="50"/>
      <c r="E3" s="49" t="s">
        <v>134</v>
      </c>
      <c r="F3" s="59"/>
      <c r="G3" s="49" t="s">
        <v>135</v>
      </c>
      <c r="H3" s="59"/>
      <c r="I3" s="49" t="s">
        <v>136</v>
      </c>
      <c r="J3" s="59"/>
      <c r="K3" s="49" t="s">
        <v>137</v>
      </c>
      <c r="L3" s="59"/>
      <c r="M3" s="49" t="s">
        <v>138</v>
      </c>
      <c r="N3" s="59"/>
      <c r="O3" s="49" t="s">
        <v>139</v>
      </c>
      <c r="P3" s="59"/>
      <c r="Q3" s="49" t="s">
        <v>140</v>
      </c>
      <c r="R3" s="59"/>
      <c r="S3" s="49" t="s">
        <v>141</v>
      </c>
      <c r="T3" s="59"/>
      <c r="U3" s="60" t="s">
        <v>142</v>
      </c>
    </row>
    <row r="4" spans="2:21" ht="15.75" customHeight="1" thickBot="1">
      <c r="B4" s="56" t="s">
        <v>147</v>
      </c>
      <c r="C4" s="47" t="s">
        <v>1</v>
      </c>
      <c r="D4" s="51" t="s">
        <v>146</v>
      </c>
      <c r="E4" s="48" t="s">
        <v>145</v>
      </c>
      <c r="F4" s="51" t="s">
        <v>146</v>
      </c>
      <c r="G4" s="48" t="s">
        <v>145</v>
      </c>
      <c r="H4" s="51" t="s">
        <v>146</v>
      </c>
      <c r="I4" s="48" t="s">
        <v>145</v>
      </c>
      <c r="J4" s="51" t="s">
        <v>146</v>
      </c>
      <c r="K4" s="48" t="s">
        <v>145</v>
      </c>
      <c r="L4" s="51" t="s">
        <v>146</v>
      </c>
      <c r="M4" s="48" t="s">
        <v>145</v>
      </c>
      <c r="N4" s="51" t="s">
        <v>146</v>
      </c>
      <c r="O4" s="48" t="s">
        <v>145</v>
      </c>
      <c r="P4" s="51" t="s">
        <v>146</v>
      </c>
      <c r="Q4" s="48" t="s">
        <v>145</v>
      </c>
      <c r="R4" s="51" t="s">
        <v>146</v>
      </c>
      <c r="S4" s="48" t="s">
        <v>145</v>
      </c>
      <c r="T4" s="51" t="s">
        <v>146</v>
      </c>
      <c r="U4" s="41" t="s">
        <v>145</v>
      </c>
    </row>
    <row r="5" spans="2:21" ht="13.5" thickTop="1">
      <c r="B5" s="57">
        <v>1</v>
      </c>
      <c r="C5" s="21" t="s">
        <v>143</v>
      </c>
      <c r="D5" s="52"/>
      <c r="E5" s="26"/>
      <c r="F5" s="52"/>
      <c r="G5" s="26"/>
      <c r="H5" s="52"/>
      <c r="I5" s="26"/>
      <c r="J5" s="52">
        <v>100</v>
      </c>
      <c r="K5" s="26">
        <v>158.65</v>
      </c>
      <c r="L5" s="52">
        <v>100</v>
      </c>
      <c r="M5" s="26">
        <v>159.47</v>
      </c>
      <c r="N5" s="52"/>
      <c r="O5" s="26"/>
      <c r="P5" s="52"/>
      <c r="Q5" s="26"/>
      <c r="R5" s="52"/>
      <c r="S5" s="26"/>
      <c r="T5" s="52">
        <v>150</v>
      </c>
      <c r="U5" s="42">
        <v>145.73</v>
      </c>
    </row>
    <row r="6" spans="2:21" ht="12.75">
      <c r="B6" s="57">
        <v>2</v>
      </c>
      <c r="C6" s="21" t="s">
        <v>109</v>
      </c>
      <c r="D6" s="52">
        <v>175</v>
      </c>
      <c r="E6" s="26">
        <v>193.28</v>
      </c>
      <c r="F6" s="52">
        <v>175</v>
      </c>
      <c r="G6" s="26">
        <v>194.17</v>
      </c>
      <c r="H6" s="52"/>
      <c r="I6" s="26"/>
      <c r="J6" s="52">
        <v>150</v>
      </c>
      <c r="K6" s="26">
        <v>198.65</v>
      </c>
      <c r="L6" s="52"/>
      <c r="M6" s="26"/>
      <c r="N6" s="52">
        <v>100</v>
      </c>
      <c r="O6" s="26">
        <v>201.26</v>
      </c>
      <c r="P6" s="52"/>
      <c r="Q6" s="26"/>
      <c r="R6" s="52"/>
      <c r="S6" s="26"/>
      <c r="T6" s="52"/>
      <c r="U6" s="42"/>
    </row>
    <row r="7" spans="2:21" ht="12.75">
      <c r="B7" s="57">
        <v>3</v>
      </c>
      <c r="C7" s="21" t="s">
        <v>110</v>
      </c>
      <c r="D7" s="52"/>
      <c r="E7" s="26"/>
      <c r="F7" s="52"/>
      <c r="G7" s="26">
        <v>213.69</v>
      </c>
      <c r="H7" s="52">
        <v>150</v>
      </c>
      <c r="I7" s="26">
        <v>217.97</v>
      </c>
      <c r="J7" s="52"/>
      <c r="K7" s="26"/>
      <c r="L7" s="52"/>
      <c r="M7" s="26"/>
      <c r="N7" s="52"/>
      <c r="O7" s="26"/>
      <c r="P7" s="52"/>
      <c r="Q7" s="26"/>
      <c r="R7" s="52">
        <v>150</v>
      </c>
      <c r="S7" s="26">
        <v>219.1</v>
      </c>
      <c r="T7" s="52">
        <v>150</v>
      </c>
      <c r="U7" s="42">
        <v>217.75</v>
      </c>
    </row>
    <row r="8" spans="2:21" ht="12.75">
      <c r="B8" s="57">
        <v>4</v>
      </c>
      <c r="C8" s="21" t="s">
        <v>103</v>
      </c>
      <c r="D8" s="52">
        <v>150</v>
      </c>
      <c r="E8" s="26">
        <v>133.68</v>
      </c>
      <c r="F8" s="52">
        <v>150</v>
      </c>
      <c r="G8" s="26">
        <v>148.11</v>
      </c>
      <c r="H8" s="52">
        <v>150</v>
      </c>
      <c r="I8" s="26">
        <v>150.51</v>
      </c>
      <c r="J8" s="52">
        <v>150</v>
      </c>
      <c r="K8" s="26">
        <v>149.51</v>
      </c>
      <c r="L8" s="52"/>
      <c r="M8" s="26"/>
      <c r="N8" s="52"/>
      <c r="O8" s="26"/>
      <c r="P8" s="52">
        <v>125</v>
      </c>
      <c r="Q8" s="26">
        <v>160.51</v>
      </c>
      <c r="R8" s="52"/>
      <c r="S8" s="26"/>
      <c r="T8" s="52">
        <v>125</v>
      </c>
      <c r="U8" s="42">
        <v>153.29</v>
      </c>
    </row>
    <row r="9" spans="2:21" ht="12.75">
      <c r="B9" s="57">
        <v>5</v>
      </c>
      <c r="C9" s="21" t="s">
        <v>108</v>
      </c>
      <c r="D9" s="52"/>
      <c r="E9" s="26"/>
      <c r="F9" s="52">
        <v>150</v>
      </c>
      <c r="G9" s="26">
        <v>170.57</v>
      </c>
      <c r="H9" s="52"/>
      <c r="I9" s="26"/>
      <c r="J9" s="52"/>
      <c r="K9" s="26"/>
      <c r="L9" s="52"/>
      <c r="M9" s="26"/>
      <c r="N9" s="52">
        <v>100</v>
      </c>
      <c r="O9" s="26">
        <v>173.05</v>
      </c>
      <c r="P9" s="52"/>
      <c r="Q9" s="26"/>
      <c r="R9" s="52">
        <v>100</v>
      </c>
      <c r="S9" s="26">
        <v>177.83</v>
      </c>
      <c r="T9" s="52"/>
      <c r="U9" s="42"/>
    </row>
    <row r="10" spans="2:21" ht="12.75">
      <c r="B10" s="57">
        <v>6</v>
      </c>
      <c r="C10" s="21" t="s">
        <v>113</v>
      </c>
      <c r="D10" s="52"/>
      <c r="E10" s="26"/>
      <c r="F10" s="52"/>
      <c r="G10" s="26"/>
      <c r="H10" s="52"/>
      <c r="I10" s="26"/>
      <c r="J10" s="52"/>
      <c r="K10" s="26"/>
      <c r="L10" s="52">
        <v>150</v>
      </c>
      <c r="M10" s="26">
        <v>204.63</v>
      </c>
      <c r="N10" s="52">
        <v>150</v>
      </c>
      <c r="O10" s="26">
        <v>206.44</v>
      </c>
      <c r="P10" s="52">
        <v>150</v>
      </c>
      <c r="Q10" s="26">
        <v>208.78</v>
      </c>
      <c r="R10" s="52"/>
      <c r="S10" s="26"/>
      <c r="T10" s="52"/>
      <c r="U10" s="42"/>
    </row>
    <row r="11" spans="2:21" ht="12.75">
      <c r="B11" s="57">
        <v>7</v>
      </c>
      <c r="C11" s="21" t="s">
        <v>127</v>
      </c>
      <c r="D11" s="52">
        <v>150</v>
      </c>
      <c r="E11" s="26">
        <v>186.79</v>
      </c>
      <c r="F11" s="52"/>
      <c r="G11" s="26"/>
      <c r="H11" s="52"/>
      <c r="I11" s="26"/>
      <c r="J11" s="52"/>
      <c r="K11" s="26"/>
      <c r="L11" s="52"/>
      <c r="M11" s="26"/>
      <c r="N11" s="52"/>
      <c r="O11" s="26"/>
      <c r="P11" s="52"/>
      <c r="Q11" s="26"/>
      <c r="R11" s="52"/>
      <c r="S11" s="26"/>
      <c r="T11" s="52">
        <v>150</v>
      </c>
      <c r="U11" s="42">
        <v>185.99</v>
      </c>
    </row>
    <row r="12" spans="2:21" ht="12.75">
      <c r="B12" s="57">
        <v>8</v>
      </c>
      <c r="C12" s="21" t="s">
        <v>104</v>
      </c>
      <c r="D12" s="52"/>
      <c r="E12" s="26"/>
      <c r="F12" s="52"/>
      <c r="G12" s="26"/>
      <c r="H12" s="52"/>
      <c r="I12" s="26"/>
      <c r="J12" s="52"/>
      <c r="K12" s="26"/>
      <c r="L12" s="52"/>
      <c r="M12" s="26"/>
      <c r="N12" s="52"/>
      <c r="O12" s="26"/>
      <c r="P12" s="52"/>
      <c r="Q12" s="26"/>
      <c r="R12" s="52"/>
      <c r="S12" s="26"/>
      <c r="T12" s="52"/>
      <c r="U12" s="42"/>
    </row>
    <row r="13" spans="2:21" ht="12.75">
      <c r="B13" s="57">
        <v>9</v>
      </c>
      <c r="C13" s="21" t="s">
        <v>130</v>
      </c>
      <c r="D13" s="52">
        <v>150</v>
      </c>
      <c r="E13" s="26">
        <v>213.77</v>
      </c>
      <c r="F13" s="52">
        <v>150</v>
      </c>
      <c r="G13" s="26">
        <v>219.59</v>
      </c>
      <c r="H13" s="52"/>
      <c r="I13" s="26"/>
      <c r="J13" s="52"/>
      <c r="K13" s="26"/>
      <c r="L13" s="52"/>
      <c r="M13" s="26"/>
      <c r="N13" s="52">
        <v>150</v>
      </c>
      <c r="O13" s="26">
        <v>220.72</v>
      </c>
      <c r="P13" s="52"/>
      <c r="Q13" s="26"/>
      <c r="R13" s="52">
        <v>150</v>
      </c>
      <c r="S13" s="26">
        <v>224.3</v>
      </c>
      <c r="T13" s="52"/>
      <c r="U13" s="42"/>
    </row>
    <row r="14" spans="2:21" ht="12.75">
      <c r="B14" s="57">
        <v>10</v>
      </c>
      <c r="C14" s="21" t="s">
        <v>128</v>
      </c>
      <c r="D14" s="52"/>
      <c r="E14" s="26"/>
      <c r="F14" s="52"/>
      <c r="G14" s="26"/>
      <c r="H14" s="52">
        <v>100</v>
      </c>
      <c r="I14" s="26">
        <v>168.86</v>
      </c>
      <c r="J14" s="52">
        <v>100</v>
      </c>
      <c r="K14" s="26">
        <v>165.65</v>
      </c>
      <c r="L14" s="52">
        <v>100</v>
      </c>
      <c r="M14" s="26">
        <v>180.38</v>
      </c>
      <c r="N14" s="52">
        <v>100</v>
      </c>
      <c r="O14" s="26">
        <v>171.08</v>
      </c>
      <c r="P14" s="52"/>
      <c r="Q14" s="26"/>
      <c r="R14" s="52">
        <v>100</v>
      </c>
      <c r="S14" s="26">
        <v>178.01</v>
      </c>
      <c r="T14" s="52"/>
      <c r="U14" s="42"/>
    </row>
    <row r="15" spans="2:21" ht="12.75">
      <c r="B15" s="57">
        <v>11</v>
      </c>
      <c r="C15" s="21" t="s">
        <v>144</v>
      </c>
      <c r="D15" s="52">
        <v>125</v>
      </c>
      <c r="E15" s="26">
        <v>183.31</v>
      </c>
      <c r="F15" s="52">
        <v>125</v>
      </c>
      <c r="G15" s="26">
        <v>183.46</v>
      </c>
      <c r="H15" s="52">
        <v>125</v>
      </c>
      <c r="I15" s="26">
        <v>179.65</v>
      </c>
      <c r="J15" s="52">
        <v>100</v>
      </c>
      <c r="K15" s="26">
        <v>186.42</v>
      </c>
      <c r="L15" s="52"/>
      <c r="M15" s="26"/>
      <c r="N15" s="52"/>
      <c r="O15" s="26"/>
      <c r="P15" s="52"/>
      <c r="Q15" s="26"/>
      <c r="R15" s="52">
        <v>100</v>
      </c>
      <c r="S15" s="26">
        <v>184.52</v>
      </c>
      <c r="T15" s="52"/>
      <c r="U15" s="42"/>
    </row>
    <row r="16" spans="2:21" ht="12.75">
      <c r="B16" s="57">
        <v>12</v>
      </c>
      <c r="C16" s="21" t="s">
        <v>101</v>
      </c>
      <c r="D16" s="52"/>
      <c r="E16" s="26"/>
      <c r="F16" s="52">
        <v>125</v>
      </c>
      <c r="G16" s="26">
        <v>203.84</v>
      </c>
      <c r="H16" s="52"/>
      <c r="I16" s="26"/>
      <c r="J16" s="52"/>
      <c r="K16" s="26"/>
      <c r="L16" s="52"/>
      <c r="M16" s="26"/>
      <c r="N16" s="52"/>
      <c r="O16" s="26"/>
      <c r="P16" s="52"/>
      <c r="Q16" s="26"/>
      <c r="R16" s="52"/>
      <c r="S16" s="26"/>
      <c r="T16" s="52"/>
      <c r="U16" s="42"/>
    </row>
    <row r="17" spans="2:21" ht="12.75">
      <c r="B17" s="57">
        <v>13</v>
      </c>
      <c r="C17" s="21" t="s">
        <v>129</v>
      </c>
      <c r="D17" s="52">
        <v>150</v>
      </c>
      <c r="E17" s="26">
        <v>190.26</v>
      </c>
      <c r="F17" s="52"/>
      <c r="G17" s="26"/>
      <c r="H17" s="52"/>
      <c r="I17" s="26"/>
      <c r="J17" s="52"/>
      <c r="K17" s="26"/>
      <c r="L17" s="52"/>
      <c r="M17" s="26"/>
      <c r="N17" s="52"/>
      <c r="O17" s="26"/>
      <c r="P17" s="52"/>
      <c r="Q17" s="26"/>
      <c r="R17" s="52"/>
      <c r="S17" s="26"/>
      <c r="T17" s="52"/>
      <c r="U17" s="42"/>
    </row>
    <row r="18" spans="2:21" ht="12.75">
      <c r="B18" s="57">
        <v>14</v>
      </c>
      <c r="C18" s="21" t="s">
        <v>105</v>
      </c>
      <c r="D18" s="52"/>
      <c r="E18" s="26"/>
      <c r="F18" s="52">
        <v>150</v>
      </c>
      <c r="G18" s="26">
        <v>209.67</v>
      </c>
      <c r="H18" s="52">
        <v>150</v>
      </c>
      <c r="I18" s="26">
        <v>218.29</v>
      </c>
      <c r="J18" s="52"/>
      <c r="K18" s="26"/>
      <c r="L18" s="52"/>
      <c r="M18" s="26"/>
      <c r="N18" s="52"/>
      <c r="O18" s="26"/>
      <c r="P18" s="52"/>
      <c r="Q18" s="26"/>
      <c r="R18" s="52"/>
      <c r="S18" s="26"/>
      <c r="T18" s="52"/>
      <c r="U18" s="42"/>
    </row>
    <row r="19" spans="2:21" ht="13.5" thickBot="1">
      <c r="B19" s="58">
        <v>15</v>
      </c>
      <c r="C19" s="43" t="s">
        <v>107</v>
      </c>
      <c r="D19" s="53">
        <v>125</v>
      </c>
      <c r="E19" s="44">
        <v>207.98</v>
      </c>
      <c r="F19" s="53">
        <v>125</v>
      </c>
      <c r="G19" s="44">
        <v>216.85</v>
      </c>
      <c r="H19" s="53">
        <v>125</v>
      </c>
      <c r="I19" s="44">
        <v>214.55</v>
      </c>
      <c r="J19" s="53">
        <v>100</v>
      </c>
      <c r="K19" s="44">
        <v>209.88</v>
      </c>
      <c r="L19" s="53">
        <v>100</v>
      </c>
      <c r="M19" s="44">
        <v>209.85</v>
      </c>
      <c r="N19" s="53"/>
      <c r="O19" s="44"/>
      <c r="P19" s="53"/>
      <c r="Q19" s="44"/>
      <c r="R19" s="53">
        <v>150</v>
      </c>
      <c r="S19" s="44">
        <v>202.17</v>
      </c>
      <c r="T19" s="53"/>
      <c r="U19" s="45"/>
    </row>
    <row r="20" ht="13.5" thickTop="1"/>
    <row r="21" spans="3:21" ht="12.75">
      <c r="C21" s="16" t="s">
        <v>148</v>
      </c>
      <c r="H21" s="54"/>
      <c r="T21"/>
      <c r="U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11"/>
  <dimension ref="A1:P29"/>
  <sheetViews>
    <sheetView workbookViewId="0" topLeftCell="A1">
      <selection activeCell="C2" sqref="C2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3" width="9.140625" style="14" customWidth="1"/>
    <col min="4" max="4" width="10.7109375" style="14" bestFit="1" customWidth="1"/>
    <col min="5" max="10" width="9.140625" style="14" customWidth="1"/>
    <col min="11" max="11" width="3.7109375" style="14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4" customWidth="1"/>
  </cols>
  <sheetData>
    <row r="1" ht="12.75">
      <c r="A1" t="s">
        <v>149</v>
      </c>
    </row>
    <row r="3" spans="1:14" ht="12.75">
      <c r="A3" t="s">
        <v>11</v>
      </c>
      <c r="B3" s="14" t="s">
        <v>12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M3" t="s">
        <v>25</v>
      </c>
      <c r="N3" t="s">
        <v>24</v>
      </c>
    </row>
    <row r="4" spans="1:16" ht="12.75">
      <c r="A4" s="14">
        <v>1</v>
      </c>
      <c r="B4" t="s">
        <v>110</v>
      </c>
      <c r="C4" s="32"/>
      <c r="D4" s="31">
        <v>226.85</v>
      </c>
      <c r="E4" s="32">
        <v>233.49</v>
      </c>
      <c r="F4" s="32"/>
      <c r="G4" s="32"/>
      <c r="H4" s="32">
        <v>232.57</v>
      </c>
      <c r="I4" s="31">
        <v>240.05</v>
      </c>
      <c r="J4" s="32"/>
      <c r="K4" s="31"/>
      <c r="L4" s="31"/>
      <c r="M4" s="31">
        <f aca="true" t="shared" si="0" ref="M4:M27">MAX(C4:J4)</f>
        <v>240.05</v>
      </c>
      <c r="N4" s="31"/>
      <c r="P4" s="14"/>
    </row>
    <row r="5" spans="1:16" ht="12.75">
      <c r="A5" s="14">
        <v>2</v>
      </c>
      <c r="B5" t="s">
        <v>150</v>
      </c>
      <c r="C5" s="32">
        <v>199.29</v>
      </c>
      <c r="D5" s="32">
        <v>207.14</v>
      </c>
      <c r="E5" s="32">
        <v>192.28</v>
      </c>
      <c r="F5" s="32">
        <v>205.46</v>
      </c>
      <c r="G5" s="32"/>
      <c r="H5" s="32"/>
      <c r="I5" s="32"/>
      <c r="J5" s="32"/>
      <c r="K5" s="31"/>
      <c r="L5" s="32"/>
      <c r="M5" s="31">
        <f t="shared" si="0"/>
        <v>207.14</v>
      </c>
      <c r="N5" s="31"/>
      <c r="P5" s="14"/>
    </row>
    <row r="6" spans="1:16" ht="12.75">
      <c r="A6" s="14">
        <v>3</v>
      </c>
      <c r="B6" t="s">
        <v>105</v>
      </c>
      <c r="C6" s="32">
        <v>219.73</v>
      </c>
      <c r="D6" s="31">
        <v>220.69</v>
      </c>
      <c r="E6" s="31">
        <v>204.89</v>
      </c>
      <c r="F6" s="32">
        <v>199.92</v>
      </c>
      <c r="G6" s="31">
        <v>195.31</v>
      </c>
      <c r="H6" s="31">
        <v>209.07</v>
      </c>
      <c r="I6" s="31">
        <v>205.34</v>
      </c>
      <c r="J6" s="31">
        <v>200.22</v>
      </c>
      <c r="K6" s="31"/>
      <c r="L6" s="31"/>
      <c r="M6" s="31">
        <f t="shared" si="0"/>
        <v>220.69</v>
      </c>
      <c r="N6" s="31">
        <f>AVERAGE(C6:J6)</f>
        <v>206.89624999999998</v>
      </c>
      <c r="P6" s="14"/>
    </row>
    <row r="7" spans="1:16" ht="12.75">
      <c r="A7" s="14">
        <v>4</v>
      </c>
      <c r="B7" t="s">
        <v>112</v>
      </c>
      <c r="C7" s="32"/>
      <c r="D7" s="32"/>
      <c r="E7" s="32">
        <v>192.47</v>
      </c>
      <c r="F7" s="31"/>
      <c r="G7" s="31"/>
      <c r="H7" s="31"/>
      <c r="I7" s="32">
        <v>185.98</v>
      </c>
      <c r="J7" s="32"/>
      <c r="K7" s="31"/>
      <c r="L7" s="32"/>
      <c r="M7" s="31">
        <f t="shared" si="0"/>
        <v>192.47</v>
      </c>
      <c r="N7" s="31"/>
      <c r="P7" s="14"/>
    </row>
    <row r="8" spans="1:16" ht="12.75">
      <c r="A8" s="14">
        <v>5</v>
      </c>
      <c r="B8" t="s">
        <v>151</v>
      </c>
      <c r="C8" s="31">
        <v>177.34</v>
      </c>
      <c r="D8" s="31"/>
      <c r="E8" s="32"/>
      <c r="F8" s="32"/>
      <c r="G8" s="31">
        <v>173.48</v>
      </c>
      <c r="H8" s="31"/>
      <c r="I8" s="31"/>
      <c r="J8" s="31"/>
      <c r="K8" s="31"/>
      <c r="L8" s="31"/>
      <c r="M8" s="31">
        <f t="shared" si="0"/>
        <v>177.34</v>
      </c>
      <c r="N8" s="31"/>
      <c r="P8" s="14"/>
    </row>
    <row r="9" spans="1:16" ht="12.75">
      <c r="A9" s="14">
        <v>6</v>
      </c>
      <c r="B9" t="s">
        <v>144</v>
      </c>
      <c r="C9" s="32"/>
      <c r="D9" s="31"/>
      <c r="E9" s="31">
        <v>190.92</v>
      </c>
      <c r="F9" s="31">
        <v>190.57</v>
      </c>
      <c r="G9" s="31">
        <v>203.8</v>
      </c>
      <c r="H9" s="31"/>
      <c r="I9" s="31"/>
      <c r="J9" s="31"/>
      <c r="K9" s="31"/>
      <c r="L9" s="32"/>
      <c r="M9" s="31">
        <f t="shared" si="0"/>
        <v>203.8</v>
      </c>
      <c r="N9" s="31"/>
      <c r="P9" s="14"/>
    </row>
    <row r="10" spans="1:16" ht="12.75">
      <c r="A10" s="14">
        <v>7</v>
      </c>
      <c r="B10" t="s">
        <v>152</v>
      </c>
      <c r="C10" s="31">
        <v>227.72</v>
      </c>
      <c r="D10" s="31">
        <v>224.79</v>
      </c>
      <c r="E10" s="32">
        <v>215.92</v>
      </c>
      <c r="F10" s="31">
        <v>226.02</v>
      </c>
      <c r="G10" s="31">
        <v>218.92</v>
      </c>
      <c r="H10" s="31">
        <v>219.78</v>
      </c>
      <c r="I10" s="31"/>
      <c r="J10" s="31"/>
      <c r="K10" s="31"/>
      <c r="L10" s="31"/>
      <c r="M10" s="31">
        <f t="shared" si="0"/>
        <v>227.72</v>
      </c>
      <c r="N10" s="31"/>
      <c r="P10" s="14"/>
    </row>
    <row r="11" spans="1:16" ht="12.75">
      <c r="A11" s="14">
        <v>8</v>
      </c>
      <c r="B11" t="s">
        <v>153</v>
      </c>
      <c r="C11" s="31">
        <v>170.15</v>
      </c>
      <c r="D11" s="31"/>
      <c r="E11" s="32">
        <v>172.63</v>
      </c>
      <c r="F11" s="31"/>
      <c r="G11" s="31">
        <v>179.38</v>
      </c>
      <c r="H11" s="31">
        <v>171.34</v>
      </c>
      <c r="I11" s="31"/>
      <c r="J11" s="31"/>
      <c r="K11" s="31"/>
      <c r="L11" s="32"/>
      <c r="M11" s="31">
        <f t="shared" si="0"/>
        <v>179.38</v>
      </c>
      <c r="N11" s="31"/>
      <c r="P11" s="14"/>
    </row>
    <row r="12" spans="1:16" ht="12.75">
      <c r="A12" s="14">
        <v>9</v>
      </c>
      <c r="B12" t="s">
        <v>154</v>
      </c>
      <c r="C12" s="32">
        <v>230.16</v>
      </c>
      <c r="D12" s="31"/>
      <c r="E12" s="31"/>
      <c r="F12" s="31"/>
      <c r="G12" s="32">
        <v>234.7</v>
      </c>
      <c r="H12" s="32">
        <v>236.82</v>
      </c>
      <c r="I12" s="31"/>
      <c r="J12" s="31">
        <v>229.65</v>
      </c>
      <c r="K12" s="31"/>
      <c r="L12" s="32"/>
      <c r="M12" s="31">
        <f t="shared" si="0"/>
        <v>236.82</v>
      </c>
      <c r="N12" s="31"/>
      <c r="P12" s="14"/>
    </row>
    <row r="13" spans="1:16" ht="12.75">
      <c r="A13" s="14">
        <v>10</v>
      </c>
      <c r="B13" t="s">
        <v>109</v>
      </c>
      <c r="C13" s="31">
        <v>214.74</v>
      </c>
      <c r="D13" s="31">
        <v>214.73</v>
      </c>
      <c r="E13" s="31">
        <v>214.03</v>
      </c>
      <c r="F13" s="32">
        <v>211.15</v>
      </c>
      <c r="G13" s="31">
        <v>214.85</v>
      </c>
      <c r="H13" s="32">
        <v>218.11</v>
      </c>
      <c r="I13" s="32">
        <v>201.84</v>
      </c>
      <c r="J13" s="31"/>
      <c r="K13" s="31"/>
      <c r="L13" s="31"/>
      <c r="M13" s="31">
        <f t="shared" si="0"/>
        <v>218.11</v>
      </c>
      <c r="N13" s="31"/>
      <c r="P13" s="14"/>
    </row>
    <row r="14" spans="1:16" ht="12.75">
      <c r="A14" s="14">
        <v>11</v>
      </c>
      <c r="B14" t="s">
        <v>107</v>
      </c>
      <c r="C14" s="31">
        <v>194.85</v>
      </c>
      <c r="D14" s="32">
        <v>198.47</v>
      </c>
      <c r="E14" s="31">
        <v>198.34</v>
      </c>
      <c r="F14" s="31">
        <v>191.5</v>
      </c>
      <c r="G14" s="32">
        <v>207.19</v>
      </c>
      <c r="H14" s="31">
        <v>207.41</v>
      </c>
      <c r="I14" s="31">
        <v>211.9</v>
      </c>
      <c r="J14" s="31"/>
      <c r="K14" s="31"/>
      <c r="L14" s="31"/>
      <c r="M14" s="31">
        <f t="shared" si="0"/>
        <v>211.9</v>
      </c>
      <c r="N14" s="31"/>
      <c r="P14" s="14"/>
    </row>
    <row r="15" spans="1:16" ht="12.75">
      <c r="A15" s="14">
        <v>12</v>
      </c>
      <c r="B15" t="s">
        <v>155</v>
      </c>
      <c r="C15" s="32">
        <v>176.38</v>
      </c>
      <c r="D15" s="32">
        <v>167.53</v>
      </c>
      <c r="E15" s="32">
        <v>159.95</v>
      </c>
      <c r="F15" s="32">
        <v>164.88</v>
      </c>
      <c r="G15" s="32">
        <v>176.14</v>
      </c>
      <c r="H15" s="32">
        <v>176.58</v>
      </c>
      <c r="I15" s="31">
        <v>172.7</v>
      </c>
      <c r="J15" s="32"/>
      <c r="K15" s="31"/>
      <c r="L15" s="32"/>
      <c r="M15" s="31">
        <f t="shared" si="0"/>
        <v>176.58</v>
      </c>
      <c r="N15" s="31"/>
      <c r="P15" s="14"/>
    </row>
    <row r="16" spans="1:16" ht="12.75">
      <c r="A16" s="14">
        <v>13</v>
      </c>
      <c r="B16" t="s">
        <v>156</v>
      </c>
      <c r="C16" s="31">
        <v>190.3</v>
      </c>
      <c r="D16" s="31">
        <v>184.03</v>
      </c>
      <c r="E16" s="31"/>
      <c r="F16" s="31">
        <v>191.19</v>
      </c>
      <c r="G16" s="32">
        <v>188.53</v>
      </c>
      <c r="H16" s="31">
        <v>190.21</v>
      </c>
      <c r="I16" s="32">
        <v>180.59</v>
      </c>
      <c r="J16" s="31"/>
      <c r="K16" s="31"/>
      <c r="L16" s="31"/>
      <c r="M16" s="31">
        <f t="shared" si="0"/>
        <v>191.19</v>
      </c>
      <c r="N16" s="31"/>
      <c r="P16" s="14"/>
    </row>
    <row r="17" spans="1:16" ht="12.75">
      <c r="A17" s="14">
        <v>14</v>
      </c>
      <c r="B17" t="s">
        <v>100</v>
      </c>
      <c r="C17" s="31">
        <v>225.22</v>
      </c>
      <c r="D17" s="32">
        <v>233.55</v>
      </c>
      <c r="E17" s="32">
        <v>232.49</v>
      </c>
      <c r="F17" s="32">
        <v>231.21</v>
      </c>
      <c r="G17" s="31">
        <v>232.09</v>
      </c>
      <c r="H17" s="31">
        <v>228.64</v>
      </c>
      <c r="I17" s="31">
        <v>232.37</v>
      </c>
      <c r="J17" s="31">
        <v>218.5</v>
      </c>
      <c r="K17" s="31"/>
      <c r="L17" s="32"/>
      <c r="M17" s="31">
        <f t="shared" si="0"/>
        <v>233.55</v>
      </c>
      <c r="N17" s="31">
        <f>AVERAGE(C17:J17)</f>
        <v>229.25874999999996</v>
      </c>
      <c r="P17" s="14"/>
    </row>
    <row r="18" spans="1:16" ht="12.75">
      <c r="A18" s="14">
        <v>15</v>
      </c>
      <c r="B18" t="s">
        <v>102</v>
      </c>
      <c r="C18" s="31">
        <v>177.98</v>
      </c>
      <c r="D18" s="32">
        <v>186.82</v>
      </c>
      <c r="E18" s="31">
        <v>186.8</v>
      </c>
      <c r="F18" s="31">
        <v>184.6</v>
      </c>
      <c r="G18" s="31">
        <v>186.49</v>
      </c>
      <c r="H18" s="31">
        <v>184.62</v>
      </c>
      <c r="I18" s="31">
        <v>179.61</v>
      </c>
      <c r="J18" s="31">
        <v>175.79</v>
      </c>
      <c r="K18" s="31"/>
      <c r="L18" s="31"/>
      <c r="M18" s="31">
        <f t="shared" si="0"/>
        <v>186.82</v>
      </c>
      <c r="N18" s="31">
        <f>AVERAGE(C18:J18)</f>
        <v>182.83875</v>
      </c>
      <c r="P18" s="14"/>
    </row>
    <row r="19" spans="1:16" ht="12.75">
      <c r="A19" s="14">
        <v>16</v>
      </c>
      <c r="B19" t="s">
        <v>157</v>
      </c>
      <c r="C19" s="32">
        <v>165.96</v>
      </c>
      <c r="D19" s="32">
        <v>153.47</v>
      </c>
      <c r="E19" s="31">
        <v>178.66</v>
      </c>
      <c r="F19" s="32">
        <v>149.44</v>
      </c>
      <c r="G19" s="31"/>
      <c r="H19" s="31"/>
      <c r="I19" s="31">
        <v>173.4</v>
      </c>
      <c r="J19" s="31"/>
      <c r="K19" s="31"/>
      <c r="L19" s="31"/>
      <c r="M19" s="31">
        <f t="shared" si="0"/>
        <v>178.66</v>
      </c>
      <c r="N19" s="31"/>
      <c r="P19" s="14"/>
    </row>
    <row r="20" spans="1:16" ht="12.75">
      <c r="A20" s="14">
        <v>17</v>
      </c>
      <c r="B20" t="s">
        <v>103</v>
      </c>
      <c r="C20" s="31">
        <v>146.59</v>
      </c>
      <c r="D20" s="32"/>
      <c r="E20" s="31"/>
      <c r="F20" s="31"/>
      <c r="G20" s="31">
        <v>146.69</v>
      </c>
      <c r="H20" s="31">
        <v>155.34</v>
      </c>
      <c r="I20" s="32"/>
      <c r="J20" s="31"/>
      <c r="K20" s="31"/>
      <c r="L20" s="31"/>
      <c r="M20" s="31">
        <f t="shared" si="0"/>
        <v>155.34</v>
      </c>
      <c r="N20" s="31"/>
      <c r="P20" s="14"/>
    </row>
    <row r="21" spans="1:16" ht="12.75">
      <c r="A21" s="14">
        <v>18</v>
      </c>
      <c r="B21" t="s">
        <v>94</v>
      </c>
      <c r="C21" s="32"/>
      <c r="D21" s="32"/>
      <c r="E21" s="32"/>
      <c r="F21" s="32"/>
      <c r="G21" s="31"/>
      <c r="H21" s="31">
        <v>165.65</v>
      </c>
      <c r="I21" s="32">
        <v>168.71</v>
      </c>
      <c r="J21" s="31"/>
      <c r="K21" s="31"/>
      <c r="L21" s="31"/>
      <c r="M21" s="31">
        <f t="shared" si="0"/>
        <v>168.71</v>
      </c>
      <c r="N21" s="31"/>
      <c r="P21" s="14"/>
    </row>
    <row r="22" spans="1:16" ht="12.75">
      <c r="A22" s="14">
        <v>19</v>
      </c>
      <c r="C22" s="28"/>
      <c r="D22" s="27"/>
      <c r="E22" s="28"/>
      <c r="F22" s="28"/>
      <c r="G22" s="28"/>
      <c r="H22" s="28"/>
      <c r="I22" s="28"/>
      <c r="J22" s="27"/>
      <c r="K22" s="27"/>
      <c r="M22" s="31">
        <f t="shared" si="0"/>
        <v>0</v>
      </c>
      <c r="N22" s="31"/>
      <c r="P22" s="14"/>
    </row>
    <row r="23" spans="1:16" ht="12.75">
      <c r="A23" s="14">
        <v>20</v>
      </c>
      <c r="C23" s="33"/>
      <c r="D23" s="27"/>
      <c r="E23" s="28"/>
      <c r="F23" s="27"/>
      <c r="G23" s="28"/>
      <c r="H23" s="28"/>
      <c r="I23" s="28"/>
      <c r="J23" s="28"/>
      <c r="K23" s="28"/>
      <c r="L23" s="11"/>
      <c r="M23" s="31">
        <f t="shared" si="0"/>
        <v>0</v>
      </c>
      <c r="N23" s="31"/>
      <c r="P23" s="14"/>
    </row>
    <row r="24" spans="1:16" ht="12.75">
      <c r="A24" s="14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12"/>
      <c r="M24" s="31">
        <f t="shared" si="0"/>
        <v>0</v>
      </c>
      <c r="N24" s="12"/>
      <c r="P24" s="14"/>
    </row>
    <row r="25" spans="1:16" ht="12.75">
      <c r="A25" s="14">
        <v>22</v>
      </c>
      <c r="C25" s="16"/>
      <c r="M25" s="31">
        <f t="shared" si="0"/>
        <v>0</v>
      </c>
      <c r="P25" s="14"/>
    </row>
    <row r="26" spans="1:16" ht="12.75">
      <c r="A26" s="14">
        <v>23</v>
      </c>
      <c r="M26" s="31">
        <f t="shared" si="0"/>
        <v>0</v>
      </c>
      <c r="P26" s="14"/>
    </row>
    <row r="27" spans="1:16" ht="12.75">
      <c r="A27" s="14">
        <v>24</v>
      </c>
      <c r="M27" s="31">
        <f t="shared" si="0"/>
        <v>0</v>
      </c>
      <c r="P27" s="14"/>
    </row>
    <row r="29" ht="12.75">
      <c r="B29" t="s">
        <v>158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5" sqref="A5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9" width="8.28125" style="14" customWidth="1"/>
    <col min="10" max="10" width="0.9921875" style="0" customWidth="1"/>
    <col min="11" max="11" width="17.00390625" style="0" customWidth="1"/>
    <col min="12" max="12" width="9.8515625" style="0" customWidth="1"/>
    <col min="13" max="13" width="9.140625" style="34" customWidth="1"/>
    <col min="15" max="15" width="20.57421875" style="0" bestFit="1" customWidth="1"/>
  </cols>
  <sheetData>
    <row r="1" ht="12.75">
      <c r="F1" s="20" t="s">
        <v>123</v>
      </c>
    </row>
    <row r="2" ht="12.75">
      <c r="F2" s="20"/>
    </row>
    <row r="3" spans="2:13" s="15" customFormat="1" ht="12.75">
      <c r="B3" s="21" t="s">
        <v>1</v>
      </c>
      <c r="C3" s="21"/>
      <c r="D3" s="22">
        <v>39523</v>
      </c>
      <c r="E3" s="22">
        <v>39551</v>
      </c>
      <c r="F3" s="22">
        <v>39586</v>
      </c>
      <c r="G3" s="22">
        <v>39318</v>
      </c>
      <c r="H3" s="22">
        <v>39719</v>
      </c>
      <c r="I3" s="22">
        <v>39747</v>
      </c>
      <c r="J3" s="21"/>
      <c r="K3" s="23"/>
      <c r="L3" s="24"/>
      <c r="M3" s="35"/>
    </row>
    <row r="4" spans="2:13" s="15" customFormat="1" ht="3.75" customHeight="1">
      <c r="B4" s="21"/>
      <c r="C4" s="21"/>
      <c r="D4" s="26"/>
      <c r="E4" s="26"/>
      <c r="F4" s="26"/>
      <c r="G4" s="26"/>
      <c r="H4" s="26"/>
      <c r="I4" s="26"/>
      <c r="J4" s="21"/>
      <c r="K4" s="21"/>
      <c r="L4" s="21"/>
      <c r="M4" s="35"/>
    </row>
    <row r="5" spans="1:16" s="15" customFormat="1" ht="12.75">
      <c r="A5" s="15">
        <v>1</v>
      </c>
      <c r="B5" s="21" t="s">
        <v>48</v>
      </c>
      <c r="C5" s="21" t="s">
        <v>8</v>
      </c>
      <c r="D5" s="26">
        <v>227.92</v>
      </c>
      <c r="E5" s="26">
        <v>226.86</v>
      </c>
      <c r="F5" s="26">
        <v>230.73</v>
      </c>
      <c r="G5" s="26">
        <v>230.91</v>
      </c>
      <c r="H5" s="26">
        <v>219.1</v>
      </c>
      <c r="I5" s="26">
        <v>240.05</v>
      </c>
      <c r="J5" s="21"/>
      <c r="K5" s="21" t="s">
        <v>124</v>
      </c>
      <c r="L5" s="40">
        <f aca="true" t="shared" si="0" ref="L5:L33">SUM(D5:I5)</f>
        <v>1375.57</v>
      </c>
      <c r="M5" s="35"/>
      <c r="N5" s="14"/>
      <c r="O5"/>
      <c r="P5" s="31"/>
    </row>
    <row r="6" spans="1:16" s="15" customFormat="1" ht="12.75">
      <c r="A6" s="15">
        <f aca="true" t="shared" si="1" ref="A6:A33">A5+1</f>
        <v>2</v>
      </c>
      <c r="B6" s="21" t="s">
        <v>19</v>
      </c>
      <c r="C6" s="21" t="s">
        <v>8</v>
      </c>
      <c r="D6" s="26">
        <v>223.89</v>
      </c>
      <c r="E6" s="26">
        <v>216.4</v>
      </c>
      <c r="F6" s="26">
        <v>221.04</v>
      </c>
      <c r="G6" s="26">
        <v>220.44</v>
      </c>
      <c r="H6" s="26">
        <v>218.29</v>
      </c>
      <c r="I6" s="26">
        <v>220.69</v>
      </c>
      <c r="J6" s="21"/>
      <c r="K6" s="21" t="s">
        <v>124</v>
      </c>
      <c r="L6" s="40">
        <f t="shared" si="0"/>
        <v>1320.75</v>
      </c>
      <c r="M6" s="35"/>
      <c r="N6" s="14"/>
      <c r="O6"/>
      <c r="P6" s="31"/>
    </row>
    <row r="7" spans="1:16" s="15" customFormat="1" ht="12.75">
      <c r="A7" s="15">
        <f t="shared" si="1"/>
        <v>3</v>
      </c>
      <c r="B7" s="21" t="s">
        <v>49</v>
      </c>
      <c r="C7" s="21" t="s">
        <v>8</v>
      </c>
      <c r="D7" s="26">
        <v>205.19</v>
      </c>
      <c r="E7" s="26">
        <v>203.8</v>
      </c>
      <c r="F7" s="26">
        <v>212.2</v>
      </c>
      <c r="G7" s="26">
        <v>217.51</v>
      </c>
      <c r="H7" s="26">
        <v>208.78</v>
      </c>
      <c r="I7" s="26">
        <v>227.72</v>
      </c>
      <c r="J7" s="21"/>
      <c r="K7" s="21" t="s">
        <v>124</v>
      </c>
      <c r="L7" s="40">
        <f t="shared" si="0"/>
        <v>1275.2</v>
      </c>
      <c r="M7" s="35"/>
      <c r="N7" s="14"/>
      <c r="O7"/>
      <c r="P7" s="31"/>
    </row>
    <row r="8" spans="1:16" s="15" customFormat="1" ht="12.75">
      <c r="A8" s="15">
        <f t="shared" si="1"/>
        <v>4</v>
      </c>
      <c r="B8" s="21" t="s">
        <v>84</v>
      </c>
      <c r="C8" s="21" t="s">
        <v>8</v>
      </c>
      <c r="D8" s="26">
        <v>209.34</v>
      </c>
      <c r="E8" s="26">
        <v>206.96</v>
      </c>
      <c r="F8" s="26">
        <v>206.58</v>
      </c>
      <c r="G8" s="26">
        <v>218.39</v>
      </c>
      <c r="H8" s="26">
        <v>216.85</v>
      </c>
      <c r="I8" s="26">
        <v>211.9</v>
      </c>
      <c r="J8" s="21"/>
      <c r="K8" s="21" t="s">
        <v>124</v>
      </c>
      <c r="L8" s="40">
        <f t="shared" si="0"/>
        <v>1270.02</v>
      </c>
      <c r="M8" s="36"/>
      <c r="N8" s="14"/>
      <c r="O8"/>
      <c r="P8" s="31"/>
    </row>
    <row r="9" spans="1:16" s="15" customFormat="1" ht="12.75">
      <c r="A9" s="15">
        <f t="shared" si="1"/>
        <v>5</v>
      </c>
      <c r="B9" s="21" t="s">
        <v>18</v>
      </c>
      <c r="C9" s="21" t="s">
        <v>8</v>
      </c>
      <c r="D9" s="26">
        <v>208.07</v>
      </c>
      <c r="E9" s="26">
        <v>200.63</v>
      </c>
      <c r="F9" s="26">
        <v>207.53</v>
      </c>
      <c r="G9" s="26">
        <v>209.83</v>
      </c>
      <c r="H9" s="26">
        <v>203.84</v>
      </c>
      <c r="I9" s="26">
        <v>207.14</v>
      </c>
      <c r="J9" s="21"/>
      <c r="K9" s="21" t="s">
        <v>124</v>
      </c>
      <c r="L9" s="40">
        <f t="shared" si="0"/>
        <v>1237.04</v>
      </c>
      <c r="M9" s="36"/>
      <c r="N9" s="14"/>
      <c r="O9"/>
      <c r="P9" s="31"/>
    </row>
    <row r="10" spans="1:16" s="15" customFormat="1" ht="12.75">
      <c r="A10" s="15">
        <f t="shared" si="1"/>
        <v>6</v>
      </c>
      <c r="B10" s="21" t="s">
        <v>95</v>
      </c>
      <c r="C10" s="21" t="s">
        <v>97</v>
      </c>
      <c r="D10" s="26">
        <v>183.76</v>
      </c>
      <c r="E10" s="26">
        <v>199.43</v>
      </c>
      <c r="F10" s="26">
        <v>211.24</v>
      </c>
      <c r="G10" s="26">
        <v>212.15</v>
      </c>
      <c r="H10" s="26">
        <v>201.26</v>
      </c>
      <c r="I10" s="26">
        <v>218.11</v>
      </c>
      <c r="J10" s="21"/>
      <c r="K10" s="21" t="s">
        <v>124</v>
      </c>
      <c r="L10" s="40">
        <f t="shared" si="0"/>
        <v>1225.95</v>
      </c>
      <c r="M10" s="36"/>
      <c r="N10" s="14"/>
      <c r="O10"/>
      <c r="P10" s="31"/>
    </row>
    <row r="11" spans="1:16" s="15" customFormat="1" ht="12.75">
      <c r="A11" s="15">
        <f t="shared" si="1"/>
        <v>7</v>
      </c>
      <c r="B11" s="21" t="s">
        <v>44</v>
      </c>
      <c r="C11" s="21" t="s">
        <v>8</v>
      </c>
      <c r="D11" s="26">
        <v>226.72</v>
      </c>
      <c r="E11" s="26">
        <v>0</v>
      </c>
      <c r="F11" s="26">
        <v>227.98</v>
      </c>
      <c r="G11" s="26">
        <v>227.01</v>
      </c>
      <c r="H11" s="26">
        <v>220.72</v>
      </c>
      <c r="I11" s="26">
        <v>236.82</v>
      </c>
      <c r="J11" s="21"/>
      <c r="K11" s="21" t="s">
        <v>124</v>
      </c>
      <c r="L11" s="40">
        <f t="shared" si="0"/>
        <v>1139.25</v>
      </c>
      <c r="M11" s="36"/>
      <c r="N11" s="14"/>
      <c r="O11"/>
      <c r="P11" s="31"/>
    </row>
    <row r="12" spans="1:16" s="15" customFormat="1" ht="12.75">
      <c r="A12" s="15">
        <f t="shared" si="1"/>
        <v>8</v>
      </c>
      <c r="B12" s="21" t="s">
        <v>52</v>
      </c>
      <c r="C12" s="21" t="s">
        <v>9</v>
      </c>
      <c r="D12" s="26">
        <v>194.76</v>
      </c>
      <c r="E12" s="26">
        <v>182.4</v>
      </c>
      <c r="F12" s="26">
        <v>178.87</v>
      </c>
      <c r="G12" s="26">
        <v>188.53</v>
      </c>
      <c r="H12" s="26">
        <v>177.83</v>
      </c>
      <c r="I12" s="26">
        <v>177.34</v>
      </c>
      <c r="J12" s="21"/>
      <c r="K12" s="21" t="s">
        <v>124</v>
      </c>
      <c r="L12" s="40">
        <f t="shared" si="0"/>
        <v>1099.73</v>
      </c>
      <c r="M12" s="36"/>
      <c r="N12" s="14"/>
      <c r="O12"/>
      <c r="P12" s="31"/>
    </row>
    <row r="13" spans="1:16" s="15" customFormat="1" ht="12.75">
      <c r="A13" s="15">
        <f t="shared" si="1"/>
        <v>9</v>
      </c>
      <c r="B13" s="21" t="s">
        <v>17</v>
      </c>
      <c r="C13" s="21" t="s">
        <v>9</v>
      </c>
      <c r="D13" s="26">
        <v>0</v>
      </c>
      <c r="E13" s="26">
        <v>190.31</v>
      </c>
      <c r="F13" s="26">
        <v>206.7</v>
      </c>
      <c r="G13" s="26">
        <v>205.08</v>
      </c>
      <c r="H13" s="26">
        <v>186.79</v>
      </c>
      <c r="I13" s="26">
        <v>192.47</v>
      </c>
      <c r="J13" s="21"/>
      <c r="K13" s="21" t="s">
        <v>124</v>
      </c>
      <c r="L13" s="40">
        <f t="shared" si="0"/>
        <v>981.35</v>
      </c>
      <c r="M13" s="36"/>
      <c r="N13" s="14"/>
      <c r="O13"/>
      <c r="P13" s="31"/>
    </row>
    <row r="14" spans="1:16" s="15" customFormat="1" ht="12.75">
      <c r="A14" s="15">
        <f t="shared" si="1"/>
        <v>10</v>
      </c>
      <c r="B14" s="21" t="s">
        <v>53</v>
      </c>
      <c r="C14" s="21" t="s">
        <v>56</v>
      </c>
      <c r="D14" s="26">
        <v>160.26</v>
      </c>
      <c r="E14" s="26">
        <v>179.42</v>
      </c>
      <c r="F14" s="26">
        <v>192.26</v>
      </c>
      <c r="G14" s="26">
        <v>196.78</v>
      </c>
      <c r="H14" s="26">
        <v>0</v>
      </c>
      <c r="I14" s="26">
        <v>191.19</v>
      </c>
      <c r="J14" s="21"/>
      <c r="K14" s="21" t="s">
        <v>124</v>
      </c>
      <c r="L14" s="40">
        <f t="shared" si="0"/>
        <v>919.9099999999999</v>
      </c>
      <c r="M14" s="36"/>
      <c r="N14" s="14"/>
      <c r="O14"/>
      <c r="P14" s="31"/>
    </row>
    <row r="15" spans="1:16" s="15" customFormat="1" ht="12.75">
      <c r="A15" s="15">
        <f t="shared" si="1"/>
        <v>11</v>
      </c>
      <c r="B15" s="21" t="s">
        <v>26</v>
      </c>
      <c r="C15" s="21" t="s">
        <v>9</v>
      </c>
      <c r="D15" s="26">
        <v>175.95</v>
      </c>
      <c r="E15" s="26">
        <v>177.89</v>
      </c>
      <c r="F15" s="26">
        <v>178.45</v>
      </c>
      <c r="G15" s="26">
        <v>190.28</v>
      </c>
      <c r="H15" s="26">
        <v>0</v>
      </c>
      <c r="I15" s="26">
        <v>186.82</v>
      </c>
      <c r="J15" s="21"/>
      <c r="K15" s="21" t="s">
        <v>124</v>
      </c>
      <c r="L15" s="40">
        <f t="shared" si="0"/>
        <v>909.3899999999999</v>
      </c>
      <c r="M15" s="36"/>
      <c r="N15" s="14"/>
      <c r="O15"/>
      <c r="P15" s="31"/>
    </row>
    <row r="16" spans="1:16" s="15" customFormat="1" ht="12.75">
      <c r="A16" s="15">
        <f t="shared" si="1"/>
        <v>12</v>
      </c>
      <c r="B16" s="21" t="s">
        <v>22</v>
      </c>
      <c r="C16" s="21" t="s">
        <v>9</v>
      </c>
      <c r="D16" s="26">
        <v>0</v>
      </c>
      <c r="E16" s="26">
        <v>177.8</v>
      </c>
      <c r="F16" s="26">
        <v>184.93</v>
      </c>
      <c r="G16" s="26">
        <v>185.75</v>
      </c>
      <c r="H16" s="26">
        <v>159.47</v>
      </c>
      <c r="I16" s="26">
        <v>178.66</v>
      </c>
      <c r="J16" s="21"/>
      <c r="K16" s="21" t="s">
        <v>124</v>
      </c>
      <c r="L16" s="40">
        <f t="shared" si="0"/>
        <v>886.61</v>
      </c>
      <c r="M16" s="36"/>
      <c r="N16" s="14"/>
      <c r="O16"/>
      <c r="P16" s="31"/>
    </row>
    <row r="17" spans="1:16" s="15" customFormat="1" ht="12.75">
      <c r="A17" s="15">
        <f t="shared" si="1"/>
        <v>13</v>
      </c>
      <c r="B17" s="21" t="s">
        <v>29</v>
      </c>
      <c r="C17" s="21" t="s">
        <v>9</v>
      </c>
      <c r="D17" s="26">
        <v>194.75</v>
      </c>
      <c r="E17" s="26">
        <v>0</v>
      </c>
      <c r="F17" s="26">
        <v>199.26</v>
      </c>
      <c r="G17" s="26">
        <v>0</v>
      </c>
      <c r="H17" s="26">
        <v>186.42</v>
      </c>
      <c r="I17" s="26">
        <v>203.8</v>
      </c>
      <c r="J17" s="21"/>
      <c r="K17" s="21" t="s">
        <v>124</v>
      </c>
      <c r="L17" s="40">
        <f t="shared" si="0"/>
        <v>784.23</v>
      </c>
      <c r="M17" s="36"/>
      <c r="N17" s="14"/>
      <c r="O17"/>
      <c r="P17" s="31"/>
    </row>
    <row r="18" spans="1:16" s="15" customFormat="1" ht="12.75">
      <c r="A18" s="15">
        <f t="shared" si="1"/>
        <v>14</v>
      </c>
      <c r="B18" s="21" t="s">
        <v>21</v>
      </c>
      <c r="C18" s="21" t="s">
        <v>9</v>
      </c>
      <c r="D18" s="26">
        <v>0</v>
      </c>
      <c r="E18" s="26">
        <v>0</v>
      </c>
      <c r="F18" s="26">
        <v>184.72</v>
      </c>
      <c r="G18" s="26">
        <v>186.25</v>
      </c>
      <c r="H18" s="26">
        <v>180.38</v>
      </c>
      <c r="I18" s="26">
        <v>176.58</v>
      </c>
      <c r="J18" s="21"/>
      <c r="K18" s="21" t="s">
        <v>124</v>
      </c>
      <c r="L18" s="40">
        <f t="shared" si="0"/>
        <v>727.9300000000001</v>
      </c>
      <c r="M18" s="36"/>
      <c r="N18" s="14"/>
      <c r="O18"/>
      <c r="P18" s="31"/>
    </row>
    <row r="19" spans="1:16" s="15" customFormat="1" ht="12.75">
      <c r="A19" s="15">
        <f t="shared" si="1"/>
        <v>15</v>
      </c>
      <c r="B19" s="21" t="s">
        <v>16</v>
      </c>
      <c r="C19" s="21" t="s">
        <v>8</v>
      </c>
      <c r="D19" s="26">
        <v>0</v>
      </c>
      <c r="E19" s="26">
        <v>229.15</v>
      </c>
      <c r="F19" s="26">
        <v>0</v>
      </c>
      <c r="G19" s="26">
        <v>234.75</v>
      </c>
      <c r="H19" s="26">
        <v>0</v>
      </c>
      <c r="I19" s="26">
        <v>233.55</v>
      </c>
      <c r="J19" s="21"/>
      <c r="K19" s="21" t="s">
        <v>124</v>
      </c>
      <c r="L19" s="40">
        <f t="shared" si="0"/>
        <v>697.45</v>
      </c>
      <c r="M19" s="36"/>
      <c r="N19" s="14"/>
      <c r="O19"/>
      <c r="P19" s="31"/>
    </row>
    <row r="20" spans="1:16" s="15" customFormat="1" ht="12.75">
      <c r="A20" s="15">
        <f t="shared" si="1"/>
        <v>16</v>
      </c>
      <c r="B20" s="21" t="s">
        <v>50</v>
      </c>
      <c r="C20" s="21" t="s">
        <v>8</v>
      </c>
      <c r="D20" s="26">
        <v>209.28</v>
      </c>
      <c r="E20" s="26">
        <v>0</v>
      </c>
      <c r="F20" s="26">
        <v>0</v>
      </c>
      <c r="G20" s="26">
        <v>213.58</v>
      </c>
      <c r="H20" s="26">
        <v>190.26</v>
      </c>
      <c r="I20" s="26">
        <v>0</v>
      </c>
      <c r="J20" s="21"/>
      <c r="K20" s="21" t="s">
        <v>124</v>
      </c>
      <c r="L20" s="40">
        <f t="shared" si="0"/>
        <v>613.12</v>
      </c>
      <c r="M20" s="36"/>
      <c r="N20" s="14"/>
      <c r="O20"/>
      <c r="P20" s="31"/>
    </row>
    <row r="21" spans="1:16" s="15" customFormat="1" ht="12.75">
      <c r="A21" s="15">
        <f t="shared" si="1"/>
        <v>17</v>
      </c>
      <c r="B21" s="21" t="s">
        <v>104</v>
      </c>
      <c r="C21" s="21" t="s">
        <v>9</v>
      </c>
      <c r="D21" s="26">
        <v>0</v>
      </c>
      <c r="E21" s="26">
        <v>0</v>
      </c>
      <c r="F21" s="26">
        <v>177.08</v>
      </c>
      <c r="G21" s="26">
        <v>190.32</v>
      </c>
      <c r="H21" s="26">
        <v>0</v>
      </c>
      <c r="I21" s="26">
        <v>179.38</v>
      </c>
      <c r="J21" s="21"/>
      <c r="K21" s="21" t="s">
        <v>124</v>
      </c>
      <c r="L21" s="40">
        <f t="shared" si="0"/>
        <v>546.78</v>
      </c>
      <c r="M21" s="36"/>
      <c r="N21" s="14"/>
      <c r="O21"/>
      <c r="P21" s="31"/>
    </row>
    <row r="22" spans="1:16" s="15" customFormat="1" ht="12.75">
      <c r="A22" s="15">
        <f t="shared" si="1"/>
        <v>18</v>
      </c>
      <c r="B22" s="21" t="s">
        <v>46</v>
      </c>
      <c r="C22" s="21" t="s">
        <v>9</v>
      </c>
      <c r="D22" s="26">
        <v>182.73</v>
      </c>
      <c r="E22" s="26">
        <v>0</v>
      </c>
      <c r="F22" s="26">
        <v>0</v>
      </c>
      <c r="G22" s="26">
        <v>183.44</v>
      </c>
      <c r="H22" s="26">
        <v>0</v>
      </c>
      <c r="I22" s="26">
        <v>168.71</v>
      </c>
      <c r="J22" s="21"/>
      <c r="K22" s="21" t="s">
        <v>124</v>
      </c>
      <c r="L22" s="40">
        <f t="shared" si="0"/>
        <v>534.88</v>
      </c>
      <c r="M22" s="36"/>
      <c r="N22" s="14"/>
      <c r="O22"/>
      <c r="P22" s="31"/>
    </row>
    <row r="23" spans="1:14" s="15" customFormat="1" ht="12.75">
      <c r="A23" s="15">
        <f t="shared" si="1"/>
        <v>19</v>
      </c>
      <c r="B23" s="21" t="s">
        <v>47</v>
      </c>
      <c r="C23" s="21" t="s">
        <v>8</v>
      </c>
      <c r="D23" s="26">
        <v>254.55</v>
      </c>
      <c r="E23" s="26">
        <v>254.37</v>
      </c>
      <c r="F23" s="26">
        <v>0</v>
      </c>
      <c r="G23" s="26">
        <v>0</v>
      </c>
      <c r="H23" s="26">
        <v>0</v>
      </c>
      <c r="I23" s="26">
        <v>0</v>
      </c>
      <c r="J23" s="21"/>
      <c r="K23" s="21" t="s">
        <v>124</v>
      </c>
      <c r="L23" s="40">
        <f t="shared" si="0"/>
        <v>508.92</v>
      </c>
      <c r="M23" s="36"/>
      <c r="N23"/>
    </row>
    <row r="24" spans="1:14" s="15" customFormat="1" ht="12.75">
      <c r="A24" s="15">
        <f t="shared" si="1"/>
        <v>20</v>
      </c>
      <c r="B24" s="21" t="s">
        <v>91</v>
      </c>
      <c r="C24" s="21" t="s">
        <v>9</v>
      </c>
      <c r="D24" s="26">
        <v>0</v>
      </c>
      <c r="E24" s="26">
        <v>164.4</v>
      </c>
      <c r="F24" s="26">
        <v>0</v>
      </c>
      <c r="G24" s="26">
        <v>0</v>
      </c>
      <c r="H24" s="26">
        <v>160.51</v>
      </c>
      <c r="I24" s="26">
        <v>155.34</v>
      </c>
      <c r="J24" s="21"/>
      <c r="K24" s="21" t="s">
        <v>124</v>
      </c>
      <c r="L24" s="40">
        <f t="shared" si="0"/>
        <v>480.25</v>
      </c>
      <c r="M24" s="36"/>
      <c r="N24"/>
    </row>
    <row r="25" spans="1:14" s="15" customFormat="1" ht="12.75">
      <c r="A25" s="15">
        <f t="shared" si="1"/>
        <v>21</v>
      </c>
      <c r="B25" s="21" t="s">
        <v>51</v>
      </c>
      <c r="C25" s="21" t="s">
        <v>8</v>
      </c>
      <c r="D25" s="26">
        <v>214.27</v>
      </c>
      <c r="E25" s="26">
        <v>209.61</v>
      </c>
      <c r="F25" s="26">
        <v>0</v>
      </c>
      <c r="G25" s="26">
        <v>0</v>
      </c>
      <c r="H25" s="26">
        <v>0</v>
      </c>
      <c r="I25" s="26">
        <v>0</v>
      </c>
      <c r="J25" s="21"/>
      <c r="K25" s="21" t="s">
        <v>124</v>
      </c>
      <c r="L25" s="40">
        <f t="shared" si="0"/>
        <v>423.88</v>
      </c>
      <c r="M25" s="36"/>
      <c r="N25"/>
    </row>
    <row r="26" spans="1:14" s="15" customFormat="1" ht="12.75">
      <c r="A26" s="15">
        <f t="shared" si="1"/>
        <v>22</v>
      </c>
      <c r="B26" s="21" t="s">
        <v>45</v>
      </c>
      <c r="C26" s="21" t="s">
        <v>8</v>
      </c>
      <c r="D26" s="26">
        <v>199.59</v>
      </c>
      <c r="E26" s="26">
        <v>191.78</v>
      </c>
      <c r="F26" s="26">
        <v>0</v>
      </c>
      <c r="G26" s="26">
        <v>0</v>
      </c>
      <c r="H26" s="26">
        <v>0</v>
      </c>
      <c r="I26" s="26">
        <v>0</v>
      </c>
      <c r="J26" s="21"/>
      <c r="K26" s="21" t="s">
        <v>124</v>
      </c>
      <c r="L26" s="40">
        <f t="shared" si="0"/>
        <v>391.37</v>
      </c>
      <c r="M26" s="36"/>
      <c r="N26"/>
    </row>
    <row r="27" spans="1:14" s="15" customFormat="1" ht="12.75">
      <c r="A27" s="15">
        <f t="shared" si="1"/>
        <v>23</v>
      </c>
      <c r="B27" s="21" t="s">
        <v>70</v>
      </c>
      <c r="C27" s="21" t="s">
        <v>9</v>
      </c>
      <c r="D27" s="26">
        <v>182.63</v>
      </c>
      <c r="E27" s="26">
        <v>0</v>
      </c>
      <c r="F27" s="26">
        <v>190.65</v>
      </c>
      <c r="G27" s="26">
        <v>0</v>
      </c>
      <c r="H27" s="26">
        <v>0</v>
      </c>
      <c r="I27" s="26">
        <v>0</v>
      </c>
      <c r="J27" s="21"/>
      <c r="K27" s="21" t="s">
        <v>124</v>
      </c>
      <c r="L27" s="40">
        <f t="shared" si="0"/>
        <v>373.28</v>
      </c>
      <c r="M27" s="36"/>
      <c r="N27"/>
    </row>
    <row r="28" spans="1:14" s="15" customFormat="1" ht="12.75">
      <c r="A28" s="15">
        <f t="shared" si="1"/>
        <v>24</v>
      </c>
      <c r="B28" s="21" t="s">
        <v>122</v>
      </c>
      <c r="C28" s="21" t="s">
        <v>8</v>
      </c>
      <c r="D28" s="26">
        <v>0</v>
      </c>
      <c r="E28" s="26">
        <v>0</v>
      </c>
      <c r="F28" s="26">
        <v>231.05</v>
      </c>
      <c r="G28" s="26">
        <v>0</v>
      </c>
      <c r="H28" s="26">
        <v>0</v>
      </c>
      <c r="I28" s="26">
        <v>0</v>
      </c>
      <c r="J28" s="21"/>
      <c r="K28" s="21" t="s">
        <v>124</v>
      </c>
      <c r="L28" s="40">
        <f t="shared" si="0"/>
        <v>231.05</v>
      </c>
      <c r="M28" s="36"/>
      <c r="N28"/>
    </row>
    <row r="29" spans="1:14" s="15" customFormat="1" ht="12.75">
      <c r="A29" s="15">
        <f t="shared" si="1"/>
        <v>25</v>
      </c>
      <c r="B29" s="21"/>
      <c r="C29" s="21"/>
      <c r="D29" s="26"/>
      <c r="E29" s="26"/>
      <c r="F29" s="26"/>
      <c r="G29" s="26"/>
      <c r="H29" s="26"/>
      <c r="I29" s="26"/>
      <c r="J29" s="21"/>
      <c r="K29" s="21" t="s">
        <v>124</v>
      </c>
      <c r="L29" s="21">
        <f t="shared" si="0"/>
        <v>0</v>
      </c>
      <c r="M29" s="35"/>
      <c r="N29"/>
    </row>
    <row r="30" spans="1:14" s="15" customFormat="1" ht="12.75">
      <c r="A30" s="15">
        <f t="shared" si="1"/>
        <v>26</v>
      </c>
      <c r="B30" s="21"/>
      <c r="C30" s="21"/>
      <c r="D30" s="26"/>
      <c r="E30" s="26"/>
      <c r="F30" s="26"/>
      <c r="G30" s="26"/>
      <c r="H30" s="26"/>
      <c r="I30" s="26"/>
      <c r="J30" s="21"/>
      <c r="K30" s="21" t="s">
        <v>124</v>
      </c>
      <c r="L30" s="21">
        <f t="shared" si="0"/>
        <v>0</v>
      </c>
      <c r="M30" s="35"/>
      <c r="N30"/>
    </row>
    <row r="31" spans="1:14" s="15" customFormat="1" ht="12.75">
      <c r="A31" s="15">
        <f t="shared" si="1"/>
        <v>27</v>
      </c>
      <c r="B31" s="21"/>
      <c r="C31" s="21"/>
      <c r="D31" s="26"/>
      <c r="E31" s="26"/>
      <c r="F31" s="26"/>
      <c r="G31" s="26"/>
      <c r="H31" s="26"/>
      <c r="I31" s="26"/>
      <c r="J31" s="21"/>
      <c r="K31" s="21" t="s">
        <v>124</v>
      </c>
      <c r="L31" s="21">
        <f t="shared" si="0"/>
        <v>0</v>
      </c>
      <c r="M31" s="35"/>
      <c r="N31"/>
    </row>
    <row r="32" spans="1:14" s="15" customFormat="1" ht="12.75">
      <c r="A32" s="15">
        <f t="shared" si="1"/>
        <v>28</v>
      </c>
      <c r="B32" s="21"/>
      <c r="C32" s="21"/>
      <c r="D32" s="26"/>
      <c r="E32" s="26"/>
      <c r="F32" s="26"/>
      <c r="G32" s="26"/>
      <c r="H32" s="26"/>
      <c r="I32" s="26"/>
      <c r="J32" s="21"/>
      <c r="K32" s="21" t="s">
        <v>124</v>
      </c>
      <c r="L32" s="21">
        <f t="shared" si="0"/>
        <v>0</v>
      </c>
      <c r="M32" s="35"/>
      <c r="N32"/>
    </row>
    <row r="33" spans="1:14" s="15" customFormat="1" ht="12.75">
      <c r="A33" s="15">
        <f t="shared" si="1"/>
        <v>29</v>
      </c>
      <c r="B33" s="21"/>
      <c r="C33" s="21"/>
      <c r="D33" s="26"/>
      <c r="E33" s="26"/>
      <c r="F33" s="26"/>
      <c r="G33" s="26"/>
      <c r="H33" s="26"/>
      <c r="I33" s="26"/>
      <c r="J33" s="21"/>
      <c r="K33" s="21" t="s">
        <v>124</v>
      </c>
      <c r="L33" s="21">
        <f t="shared" si="0"/>
        <v>0</v>
      </c>
      <c r="M33" s="35"/>
      <c r="N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ikke</cp:lastModifiedBy>
  <cp:lastPrinted>2007-10-08T07:18:30Z</cp:lastPrinted>
  <dcterms:created xsi:type="dcterms:W3CDTF">2001-05-04T06:54:19Z</dcterms:created>
  <dcterms:modified xsi:type="dcterms:W3CDTF">2009-01-02T14:24:27Z</dcterms:modified>
  <cp:category/>
  <cp:version/>
  <cp:contentType/>
  <cp:contentStatus/>
</cp:coreProperties>
</file>