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Totaaluitslag" sheetId="1" r:id="rId1"/>
    <sheet name="Openwedstrijd" sheetId="2" r:id="rId2"/>
    <sheet name="wedstrijd 1" sheetId="3" r:id="rId3"/>
    <sheet name="wedstrijd 2" sheetId="4" r:id="rId4"/>
    <sheet name="wedstrijd 3" sheetId="5" r:id="rId5"/>
    <sheet name="wedstrijd 4" sheetId="6" r:id="rId6"/>
    <sheet name="wedstrijd5" sheetId="7" r:id="rId7"/>
    <sheet name="finale" sheetId="8" r:id="rId8"/>
    <sheet name="Puntenklassement" sheetId="9" r:id="rId9"/>
    <sheet name="classement des points" sheetId="10" r:id="rId10"/>
  </sheets>
  <definedNames>
    <definedName name="_xlnm.Print_Titles" localSheetId="1">'Openwedstrijd'!$1:$1</definedName>
  </definedNames>
  <calcPr fullCalcOnLoad="1"/>
</workbook>
</file>

<file path=xl/sharedStrings.xml><?xml version="1.0" encoding="utf-8"?>
<sst xmlns="http://schemas.openxmlformats.org/spreadsheetml/2006/main" count="719" uniqueCount="120">
  <si>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</si>
  <si>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</si>
  <si>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</si>
  <si>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</si>
  <si>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</si>
  <si>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</si>
  <si>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</si>
  <si>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</si>
  <si>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</si>
  <si>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t>B</t>
  </si>
  <si>
    <t>C</t>
  </si>
  <si>
    <t>nummer :</t>
  </si>
  <si>
    <t>naam :</t>
  </si>
  <si>
    <t>boven 200m</t>
  </si>
  <si>
    <t>160m tot 200m</t>
  </si>
  <si>
    <t>onder 160m</t>
  </si>
  <si>
    <t>De Vreeze John</t>
  </si>
  <si>
    <t>Matheve Jozef</t>
  </si>
  <si>
    <t>De Beuckelaer Guy</t>
  </si>
  <si>
    <t>Opdebeeck Erik</t>
  </si>
  <si>
    <t>Knuyt Erik</t>
  </si>
  <si>
    <t>De Cock Walter</t>
  </si>
  <si>
    <t>Devynck Danny</t>
  </si>
  <si>
    <t>categorie</t>
  </si>
  <si>
    <t>gemiddeld</t>
  </si>
  <si>
    <t>resultaat</t>
  </si>
  <si>
    <t>Dobbelaere Franky</t>
  </si>
  <si>
    <t>Verheyen Gert</t>
  </si>
  <si>
    <t xml:space="preserve">categorie </t>
  </si>
  <si>
    <t>Heuninck Chris</t>
  </si>
  <si>
    <t>Carnes Ray</t>
  </si>
  <si>
    <t>100gram</t>
  </si>
  <si>
    <t>uitslag</t>
  </si>
  <si>
    <t xml:space="preserve">TOTAAL: </t>
  </si>
  <si>
    <t>min slechtste resultaat</t>
  </si>
  <si>
    <t>nom</t>
  </si>
  <si>
    <t>resultat</t>
  </si>
  <si>
    <t xml:space="preserve">TOTAL: </t>
  </si>
  <si>
    <t>moins resultat le plus mauvais</t>
  </si>
  <si>
    <t>alle anderen</t>
  </si>
  <si>
    <t>Anthonissen Jan</t>
  </si>
  <si>
    <t>Sintobin Tom</t>
  </si>
  <si>
    <t>uitslag wedstrijd 3 op 29/5/2005</t>
  </si>
  <si>
    <t>Heuninck Kris</t>
  </si>
  <si>
    <t>8 worpen</t>
  </si>
  <si>
    <t>Van Cauwenberghe Kris</t>
  </si>
  <si>
    <t>Nicolet Gino</t>
  </si>
  <si>
    <t>Peeters Erik</t>
  </si>
  <si>
    <t>11 worpen</t>
  </si>
  <si>
    <t>Moeskops Danny</t>
  </si>
  <si>
    <t>De Vynck Danny</t>
  </si>
  <si>
    <t>Schilperoort Wim</t>
  </si>
  <si>
    <t>Meijerinck Peter</t>
  </si>
  <si>
    <t>Hollander Jeroen</t>
  </si>
  <si>
    <t>Verryckt Yve</t>
  </si>
  <si>
    <t>8  worpen</t>
  </si>
  <si>
    <t>Oschman Rob</t>
  </si>
  <si>
    <t>Oschman Nigel</t>
  </si>
  <si>
    <t>9 worpen</t>
  </si>
  <si>
    <t>Jeugd</t>
  </si>
  <si>
    <t>J</t>
  </si>
  <si>
    <t>worp</t>
  </si>
  <si>
    <t>Nr</t>
  </si>
  <si>
    <t>Naam</t>
  </si>
  <si>
    <t>cat</t>
  </si>
  <si>
    <t>O</t>
  </si>
  <si>
    <t>P</t>
  </si>
  <si>
    <t>Overhead</t>
  </si>
  <si>
    <t>Pendulum</t>
  </si>
  <si>
    <t>Ranking</t>
  </si>
  <si>
    <t xml:space="preserve">afstand </t>
  </si>
  <si>
    <t>afstand</t>
  </si>
  <si>
    <t>Uitslag OpenVerwerpwedstrijd BSC vzw op 18/3/2007</t>
  </si>
  <si>
    <t>Lexmond Ted</t>
  </si>
  <si>
    <t>Dobbelaere Frankie</t>
  </si>
  <si>
    <t>Lexmond Theo</t>
  </si>
  <si>
    <t>Caboche Fernand</t>
  </si>
  <si>
    <t>Folcke Olivier</t>
  </si>
  <si>
    <t>Geladé Marc</t>
  </si>
  <si>
    <t>Trappeniers Luc</t>
  </si>
  <si>
    <t>Breughelmans Yve</t>
  </si>
  <si>
    <t>Ceuppens Jeroen</t>
  </si>
  <si>
    <t>Pauwels Jos</t>
  </si>
  <si>
    <t>Heyman Mario</t>
  </si>
  <si>
    <t>Geleyde Didier</t>
  </si>
  <si>
    <t>Leybaert Albert</t>
  </si>
  <si>
    <t>beste afstand</t>
  </si>
  <si>
    <t>uitslag wedstrijd 1 op 1/4/2007</t>
  </si>
  <si>
    <t>O 4-5 zonnig, 15graden</t>
  </si>
  <si>
    <t>Luyten Karel</t>
  </si>
  <si>
    <t>Nigel Oschman</t>
  </si>
  <si>
    <t>Belgische Surfcasting Club vzw Puntenklassement 2007</t>
  </si>
  <si>
    <t>wedstrijd 2 op 20 mei 2007</t>
  </si>
  <si>
    <t>NO2-3 ; luchtvochtigheid 60% ; neerslag in laatste 2 worpen</t>
  </si>
  <si>
    <t>wedstrijd 3 op 24 juni 2007</t>
  </si>
  <si>
    <t>Beunder Ruud</t>
  </si>
  <si>
    <t xml:space="preserve">regenachtig, 16°C weinig wind </t>
  </si>
  <si>
    <t>N-B</t>
  </si>
  <si>
    <t>N-A</t>
  </si>
  <si>
    <t>N-C</t>
  </si>
  <si>
    <t>uitslag wedstrijd 4 op 26 augustus 2007</t>
  </si>
  <si>
    <t>Verryckt Yves</t>
  </si>
  <si>
    <t>weer :  draaiende zwakke wind ZW --&gt; NW , 24graden, mistig -&gt; zonnige perioden</t>
  </si>
  <si>
    <t>NB</t>
  </si>
  <si>
    <t>NA</t>
  </si>
  <si>
    <t>Peter Meijerinck</t>
  </si>
  <si>
    <t>uitslag wedstrijd 5 op 7 oktober 2007</t>
  </si>
  <si>
    <t>weer : ZO 1-2, zonnig</t>
  </si>
  <si>
    <t>N-O</t>
  </si>
  <si>
    <t>uitslag finale op 28 oktober 2007</t>
  </si>
  <si>
    <t>tous les autres</t>
  </si>
  <si>
    <t>Belgische Surfcasting Club vzw Classement des points 2007</t>
  </si>
  <si>
    <t>Verbruggen Bernard</t>
  </si>
  <si>
    <t>Oschmann Nigel</t>
  </si>
  <si>
    <t>Oschmann Rob</t>
  </si>
  <si>
    <t>weer: ZW3-4 stabiel, geen neerslag, 10-13°C</t>
  </si>
  <si>
    <t>Hoogste gemiddelde finale :</t>
  </si>
  <si>
    <t>Ruud Beunder 202,69m</t>
  </si>
  <si>
    <t>Beste Nieuwkomer :</t>
  </si>
  <si>
    <t>Ruud Beunder 212,40m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</si>
</sst>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dd\-mmm\-yy"/>
    <numFmt numFmtId="190" formatCode="0.00;[Red]0.00"/>
    <numFmt numFmtId="191" formatCode="mm/dd/yy"/>
    <numFmt numFmtId="192" formatCode="0.000"/>
    <numFmt numFmtId="193" formatCode="0.0000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0.0;[Red]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90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9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9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90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3" xfId="0" applyBorder="1" applyAlignment="1">
      <alignment/>
    </xf>
    <xf numFmtId="190" fontId="0" fillId="0" borderId="3" xfId="0" applyNumberFormat="1" applyBorder="1" applyAlignment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6"/>
  <sheetViews>
    <sheetView tabSelected="1" workbookViewId="0" topLeftCell="A1">
      <selection activeCell="A1" sqref="A1:K46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3" max="13" width="9.140625" style="14" customWidth="1"/>
  </cols>
  <sheetData>
    <row r="1" spans="1:13" ht="13.5" thickBot="1">
      <c r="A1" s="1" t="s">
        <v>0</v>
      </c>
      <c r="G1" s="3"/>
      <c r="H1" s="4">
        <f ca="1">TODAY()</f>
        <v>39384</v>
      </c>
      <c r="M1" s="17" t="s">
        <v>28</v>
      </c>
    </row>
    <row r="2" spans="1:13" s="1" customFormat="1" ht="13.5" thickBot="1">
      <c r="A2" s="5"/>
      <c r="B2" s="5" t="s">
        <v>1</v>
      </c>
      <c r="C2" s="6" t="s">
        <v>31</v>
      </c>
      <c r="D2" s="6" t="s">
        <v>2</v>
      </c>
      <c r="E2" s="6" t="s">
        <v>3</v>
      </c>
      <c r="F2" s="6" t="s">
        <v>4</v>
      </c>
      <c r="G2" s="5"/>
      <c r="H2" s="6" t="s">
        <v>5</v>
      </c>
      <c r="I2" s="5"/>
      <c r="J2" s="5" t="s">
        <v>6</v>
      </c>
      <c r="K2" s="5" t="s">
        <v>7</v>
      </c>
      <c r="M2" s="18">
        <v>2008</v>
      </c>
    </row>
    <row r="3" spans="1:13" ht="5.25" customHeight="1" thickBot="1">
      <c r="A3" s="5"/>
      <c r="B3" s="7"/>
      <c r="C3" s="8"/>
      <c r="D3" s="8"/>
      <c r="E3" s="8"/>
      <c r="F3" s="8"/>
      <c r="G3" s="7"/>
      <c r="H3" s="8"/>
      <c r="I3" s="7"/>
      <c r="J3" s="7"/>
      <c r="K3" s="7"/>
      <c r="M3" s="19"/>
    </row>
    <row r="4" spans="1:13" ht="13.5" thickBot="1">
      <c r="A4" s="5" t="s">
        <v>8</v>
      </c>
      <c r="B4" s="5" t="s">
        <v>13</v>
      </c>
      <c r="C4" s="8"/>
      <c r="D4" s="8"/>
      <c r="E4" s="8"/>
      <c r="F4" s="8"/>
      <c r="G4" s="7"/>
      <c r="H4" s="8"/>
      <c r="I4" s="7"/>
      <c r="J4" s="7"/>
      <c r="K4" s="7"/>
      <c r="L4" s="29"/>
      <c r="M4" s="19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29"/>
      <c r="M5" s="19"/>
    </row>
    <row r="6" spans="1:13" ht="13.5" thickBot="1">
      <c r="A6" s="5">
        <v>1</v>
      </c>
      <c r="B6" s="7" t="s">
        <v>49</v>
      </c>
      <c r="C6" s="8">
        <v>250.7</v>
      </c>
      <c r="D6" s="8">
        <v>266.83</v>
      </c>
      <c r="E6" s="8">
        <v>267.42</v>
      </c>
      <c r="F6" s="8">
        <v>268.46</v>
      </c>
      <c r="G6" s="8"/>
      <c r="H6" s="8">
        <f aca="true" t="shared" si="0" ref="H6:H32">IF(SUM(D6:F6)=0,"",(SUM(D6:E6)+MAX(C6,F6))/3)</f>
        <v>267.57</v>
      </c>
      <c r="I6" s="8"/>
      <c r="J6" s="8">
        <v>252.27</v>
      </c>
      <c r="K6" s="8">
        <f aca="true" t="shared" si="1" ref="K6:K32">IF(SUM(H6,H6,H6,J6,J6)/5=0,"",SUM(H6,H6,H6,J6,J6)/5)</f>
        <v>261.45</v>
      </c>
      <c r="L6" s="30"/>
      <c r="M6" s="19" t="s">
        <v>8</v>
      </c>
    </row>
    <row r="7" spans="1:14" ht="13.5" thickBot="1">
      <c r="A7" s="5">
        <v>2</v>
      </c>
      <c r="B7" s="7" t="s">
        <v>45</v>
      </c>
      <c r="C7" s="8">
        <v>224.67</v>
      </c>
      <c r="D7" s="8">
        <v>241.17</v>
      </c>
      <c r="E7" s="8">
        <v>241.19</v>
      </c>
      <c r="F7" s="8">
        <v>216.22</v>
      </c>
      <c r="G7" s="8"/>
      <c r="H7" s="8">
        <f t="shared" si="0"/>
        <v>235.67666666666665</v>
      </c>
      <c r="I7" s="8"/>
      <c r="J7" s="13">
        <v>236.5</v>
      </c>
      <c r="K7" s="8">
        <f t="shared" si="1"/>
        <v>236.006</v>
      </c>
      <c r="L7" s="29"/>
      <c r="M7" s="19" t="s">
        <v>8</v>
      </c>
      <c r="N7" s="9"/>
    </row>
    <row r="8" spans="1:14" ht="13.5" thickBot="1">
      <c r="A8" s="5">
        <v>3</v>
      </c>
      <c r="B8" s="7" t="s">
        <v>19</v>
      </c>
      <c r="C8" s="8">
        <v>216.3</v>
      </c>
      <c r="D8" s="8">
        <v>225.33</v>
      </c>
      <c r="E8" s="8">
        <v>221.25</v>
      </c>
      <c r="F8" s="8">
        <v>213.25</v>
      </c>
      <c r="G8" s="8"/>
      <c r="H8" s="8">
        <f t="shared" si="0"/>
        <v>220.96000000000004</v>
      </c>
      <c r="I8" s="8"/>
      <c r="J8" s="8">
        <v>224.11</v>
      </c>
      <c r="K8" s="8">
        <f t="shared" si="1"/>
        <v>222.22000000000003</v>
      </c>
      <c r="L8" s="29"/>
      <c r="M8" s="19" t="s">
        <v>8</v>
      </c>
      <c r="N8" s="9"/>
    </row>
    <row r="9" spans="1:14" ht="13.5" thickBot="1">
      <c r="A9" s="5">
        <v>4</v>
      </c>
      <c r="B9" s="7" t="s">
        <v>54</v>
      </c>
      <c r="C9" s="8">
        <v>200.14</v>
      </c>
      <c r="D9" s="8">
        <v>212.49</v>
      </c>
      <c r="E9" s="8">
        <v>212.06</v>
      </c>
      <c r="F9" s="8">
        <v>206.07</v>
      </c>
      <c r="G9" s="8"/>
      <c r="H9" s="8">
        <f t="shared" si="0"/>
        <v>210.20666666666668</v>
      </c>
      <c r="I9" s="8"/>
      <c r="J9" s="8">
        <v>214.64</v>
      </c>
      <c r="K9" s="8">
        <f t="shared" si="1"/>
        <v>211.98000000000002</v>
      </c>
      <c r="L9" s="29"/>
      <c r="M9" s="19" t="s">
        <v>8</v>
      </c>
      <c r="N9" s="9"/>
    </row>
    <row r="10" spans="1:13" ht="13.5" thickBot="1">
      <c r="A10" s="5">
        <v>5</v>
      </c>
      <c r="B10" s="7" t="s">
        <v>18</v>
      </c>
      <c r="C10" s="8">
        <v>208.78</v>
      </c>
      <c r="D10" s="8">
        <v>214.28</v>
      </c>
      <c r="E10" s="8">
        <v>214.73</v>
      </c>
      <c r="F10" s="8"/>
      <c r="G10" s="8"/>
      <c r="H10" s="8">
        <f t="shared" si="0"/>
        <v>212.59666666666666</v>
      </c>
      <c r="I10" s="8"/>
      <c r="J10" s="8">
        <v>204.43</v>
      </c>
      <c r="K10" s="8">
        <f t="shared" si="1"/>
        <v>209.33</v>
      </c>
      <c r="M10" s="19" t="s">
        <v>8</v>
      </c>
    </row>
    <row r="11" spans="1:13" ht="13.5" thickBot="1">
      <c r="A11" s="5">
        <v>6</v>
      </c>
      <c r="B11" s="7" t="s">
        <v>20</v>
      </c>
      <c r="C11" s="8"/>
      <c r="D11" s="8">
        <v>208.56</v>
      </c>
      <c r="E11" s="8">
        <v>209.9</v>
      </c>
      <c r="F11" s="8">
        <v>187.82</v>
      </c>
      <c r="G11" s="8"/>
      <c r="H11" s="8">
        <f t="shared" si="0"/>
        <v>202.09333333333333</v>
      </c>
      <c r="I11" s="8"/>
      <c r="J11" s="8">
        <v>213.39</v>
      </c>
      <c r="K11" s="8">
        <f t="shared" si="1"/>
        <v>206.612</v>
      </c>
      <c r="M11" s="19" t="s">
        <v>8</v>
      </c>
    </row>
    <row r="12" spans="1:13" ht="13.5" thickBot="1">
      <c r="A12" s="5">
        <v>7</v>
      </c>
      <c r="B12" s="7" t="s">
        <v>53</v>
      </c>
      <c r="C12" s="8">
        <v>197.49</v>
      </c>
      <c r="D12" s="8">
        <v>206.93</v>
      </c>
      <c r="E12" s="8">
        <v>204.45</v>
      </c>
      <c r="F12" s="8">
        <v>202.58</v>
      </c>
      <c r="G12" s="8"/>
      <c r="H12" s="8">
        <f t="shared" si="0"/>
        <v>204.65333333333334</v>
      </c>
      <c r="I12" s="8"/>
      <c r="J12" s="8">
        <v>207.58</v>
      </c>
      <c r="K12" s="8">
        <f t="shared" si="1"/>
        <v>205.824</v>
      </c>
      <c r="M12" s="19" t="s">
        <v>8</v>
      </c>
    </row>
    <row r="13" spans="1:13" ht="13.5" thickBot="1">
      <c r="A13" s="5">
        <v>8</v>
      </c>
      <c r="B13" s="7" t="s">
        <v>16</v>
      </c>
      <c r="C13" s="8"/>
      <c r="D13" s="8">
        <v>235.79</v>
      </c>
      <c r="E13" s="8">
        <v>242.22</v>
      </c>
      <c r="F13" s="8">
        <v>232.57</v>
      </c>
      <c r="G13" s="8"/>
      <c r="H13" s="8">
        <f t="shared" si="0"/>
        <v>236.85999999999999</v>
      </c>
      <c r="I13" s="8"/>
      <c r="J13" s="8"/>
      <c r="K13" s="8">
        <f t="shared" si="1"/>
        <v>142.11599999999999</v>
      </c>
      <c r="M13" s="19" t="s">
        <v>8</v>
      </c>
    </row>
    <row r="14" spans="1:13" ht="13.5" thickBot="1">
      <c r="A14" s="5">
        <v>9</v>
      </c>
      <c r="B14" s="7" t="s">
        <v>105</v>
      </c>
      <c r="C14" s="8"/>
      <c r="D14" s="8">
        <v>208.62</v>
      </c>
      <c r="E14" s="8">
        <v>207.05</v>
      </c>
      <c r="F14" s="8"/>
      <c r="G14" s="8"/>
      <c r="H14" s="8">
        <f t="shared" si="0"/>
        <v>138.55666666666667</v>
      </c>
      <c r="I14" s="8"/>
      <c r="J14" s="8"/>
      <c r="K14" s="8">
        <f t="shared" si="1"/>
        <v>83.134</v>
      </c>
      <c r="M14" s="19" t="s">
        <v>8</v>
      </c>
    </row>
    <row r="15" spans="1:13" ht="13.5" thickBot="1">
      <c r="A15" s="5"/>
      <c r="B15" s="7"/>
      <c r="C15" s="8"/>
      <c r="D15" s="8"/>
      <c r="E15" s="8"/>
      <c r="F15" s="8"/>
      <c r="G15" s="8"/>
      <c r="H15" s="8">
        <f t="shared" si="0"/>
      </c>
      <c r="I15" s="8"/>
      <c r="J15" s="13"/>
      <c r="K15" s="8">
        <f t="shared" si="1"/>
      </c>
      <c r="M15" s="19"/>
    </row>
    <row r="16" spans="1:13" s="1" customFormat="1" ht="13.5" thickBot="1">
      <c r="A16" s="5" t="s">
        <v>9</v>
      </c>
      <c r="B16" s="5" t="s">
        <v>14</v>
      </c>
      <c r="C16" s="6" t="s">
        <v>31</v>
      </c>
      <c r="D16" s="6" t="s">
        <v>2</v>
      </c>
      <c r="E16" s="6" t="s">
        <v>3</v>
      </c>
      <c r="F16" s="6" t="s">
        <v>4</v>
      </c>
      <c r="G16" s="6"/>
      <c r="H16" s="8">
        <f t="shared" si="0"/>
      </c>
      <c r="I16" s="6"/>
      <c r="J16" s="6"/>
      <c r="K16" s="8">
        <f t="shared" si="1"/>
      </c>
      <c r="M16" s="18"/>
    </row>
    <row r="17" spans="1:13" s="1" customFormat="1" ht="6" customHeight="1" thickBot="1">
      <c r="A17" s="5"/>
      <c r="B17" s="5"/>
      <c r="C17" s="6"/>
      <c r="D17" s="6"/>
      <c r="E17" s="6"/>
      <c r="F17" s="6"/>
      <c r="G17" s="6"/>
      <c r="H17" s="8">
        <f t="shared" si="0"/>
      </c>
      <c r="I17" s="6"/>
      <c r="J17" s="6"/>
      <c r="K17" s="8">
        <f t="shared" si="1"/>
      </c>
      <c r="M17" s="18"/>
    </row>
    <row r="18" spans="1:13" ht="13.5" thickBot="1">
      <c r="A18" s="5">
        <v>1</v>
      </c>
      <c r="B18" s="7" t="s">
        <v>46</v>
      </c>
      <c r="C18" s="8">
        <v>195.56</v>
      </c>
      <c r="D18" s="8">
        <v>203.99</v>
      </c>
      <c r="E18" s="8">
        <v>195.04</v>
      </c>
      <c r="F18" s="8"/>
      <c r="G18" s="8"/>
      <c r="H18" s="8">
        <f t="shared" si="0"/>
        <v>198.19666666666663</v>
      </c>
      <c r="I18" s="8"/>
      <c r="J18" s="8">
        <v>217.23</v>
      </c>
      <c r="K18" s="8">
        <f t="shared" si="1"/>
        <v>205.81</v>
      </c>
      <c r="M18" s="19" t="s">
        <v>8</v>
      </c>
    </row>
    <row r="19" spans="1:13" ht="13.5" thickBot="1">
      <c r="A19" s="5">
        <v>2</v>
      </c>
      <c r="B19" s="7" t="s">
        <v>95</v>
      </c>
      <c r="C19" s="8">
        <v>193.15</v>
      </c>
      <c r="D19" s="8">
        <v>204.07</v>
      </c>
      <c r="E19" s="8">
        <v>198.9</v>
      </c>
      <c r="F19" s="8">
        <v>184.69</v>
      </c>
      <c r="G19" s="8"/>
      <c r="H19" s="8">
        <f t="shared" si="0"/>
        <v>198.70666666666668</v>
      </c>
      <c r="I19" s="8"/>
      <c r="J19" s="8">
        <v>212.4</v>
      </c>
      <c r="K19" s="8">
        <f t="shared" si="1"/>
        <v>204.184</v>
      </c>
      <c r="M19" s="19" t="s">
        <v>8</v>
      </c>
    </row>
    <row r="20" spans="1:13" ht="13.5" thickBot="1">
      <c r="A20" s="5">
        <v>3</v>
      </c>
      <c r="B20" s="7" t="s">
        <v>17</v>
      </c>
      <c r="C20" s="8">
        <v>193.53</v>
      </c>
      <c r="D20" s="8">
        <v>195.46</v>
      </c>
      <c r="E20" s="8">
        <v>192.95</v>
      </c>
      <c r="F20" s="8"/>
      <c r="G20" s="8"/>
      <c r="H20" s="8">
        <f t="shared" si="0"/>
        <v>193.98</v>
      </c>
      <c r="I20" s="8"/>
      <c r="J20" s="8">
        <v>198.71</v>
      </c>
      <c r="K20" s="8">
        <f t="shared" si="1"/>
        <v>195.872</v>
      </c>
      <c r="M20" s="19" t="s">
        <v>9</v>
      </c>
    </row>
    <row r="21" spans="1:13" ht="13.5" thickBot="1">
      <c r="A21" s="5">
        <v>4</v>
      </c>
      <c r="B21" s="7" t="s">
        <v>30</v>
      </c>
      <c r="C21" s="8">
        <v>194.93</v>
      </c>
      <c r="D21" s="8">
        <v>200.15</v>
      </c>
      <c r="E21" s="8">
        <v>197.28</v>
      </c>
      <c r="F21" s="8"/>
      <c r="G21" s="8"/>
      <c r="H21" s="8">
        <f t="shared" si="0"/>
        <v>197.45333333333335</v>
      </c>
      <c r="I21" s="8"/>
      <c r="J21" s="8">
        <v>187.5</v>
      </c>
      <c r="K21" s="8">
        <f t="shared" si="1"/>
        <v>193.472</v>
      </c>
      <c r="M21" s="19" t="s">
        <v>9</v>
      </c>
    </row>
    <row r="22" spans="1:13" ht="13.5" thickBot="1">
      <c r="A22" s="5">
        <v>5</v>
      </c>
      <c r="B22" s="7" t="s">
        <v>43</v>
      </c>
      <c r="C22" s="8">
        <v>179.5</v>
      </c>
      <c r="D22" s="8">
        <v>185.73</v>
      </c>
      <c r="E22" s="8">
        <v>192.02</v>
      </c>
      <c r="F22" s="8">
        <v>181.71</v>
      </c>
      <c r="G22" s="8"/>
      <c r="H22" s="8">
        <f t="shared" si="0"/>
        <v>186.48666666666668</v>
      </c>
      <c r="I22" s="8"/>
      <c r="J22" s="8">
        <v>193.74</v>
      </c>
      <c r="K22" s="8">
        <f t="shared" si="1"/>
        <v>189.388</v>
      </c>
      <c r="M22" s="19" t="s">
        <v>9</v>
      </c>
    </row>
    <row r="23" spans="1:13" ht="13.5" thickBot="1">
      <c r="A23" s="5">
        <v>6</v>
      </c>
      <c r="B23" s="7" t="s">
        <v>56</v>
      </c>
      <c r="C23" s="8">
        <v>163.24</v>
      </c>
      <c r="D23" s="8">
        <v>192.02</v>
      </c>
      <c r="E23" s="8">
        <v>180.61</v>
      </c>
      <c r="F23" s="8">
        <v>182.64</v>
      </c>
      <c r="G23" s="8"/>
      <c r="H23" s="8">
        <f t="shared" si="0"/>
        <v>185.09</v>
      </c>
      <c r="I23" s="8"/>
      <c r="J23" s="8">
        <v>194.13</v>
      </c>
      <c r="K23" s="8">
        <f t="shared" si="1"/>
        <v>188.706</v>
      </c>
      <c r="M23" s="19" t="s">
        <v>9</v>
      </c>
    </row>
    <row r="24" spans="1:13" ht="13.5" thickBot="1">
      <c r="A24" s="5">
        <v>7</v>
      </c>
      <c r="B24" s="7" t="s">
        <v>22</v>
      </c>
      <c r="C24" s="8">
        <v>179.66</v>
      </c>
      <c r="D24" s="8">
        <v>189.24</v>
      </c>
      <c r="E24" s="8">
        <v>179</v>
      </c>
      <c r="F24" s="8"/>
      <c r="G24" s="8"/>
      <c r="H24" s="8">
        <f t="shared" si="0"/>
        <v>182.63333333333333</v>
      </c>
      <c r="I24" s="8"/>
      <c r="J24" s="8">
        <v>181.48</v>
      </c>
      <c r="K24" s="8">
        <f t="shared" si="1"/>
        <v>182.172</v>
      </c>
      <c r="M24" s="19" t="s">
        <v>9</v>
      </c>
    </row>
    <row r="25" spans="1:13" ht="13.5" thickBot="1">
      <c r="A25" s="5">
        <v>8</v>
      </c>
      <c r="B25" s="7" t="s">
        <v>27</v>
      </c>
      <c r="C25" s="8">
        <v>180.37</v>
      </c>
      <c r="D25" s="8">
        <v>186.89</v>
      </c>
      <c r="E25" s="8">
        <v>174.37</v>
      </c>
      <c r="F25" s="8">
        <v>164.87</v>
      </c>
      <c r="G25" s="8"/>
      <c r="H25" s="8">
        <f t="shared" si="0"/>
        <v>180.54333333333332</v>
      </c>
      <c r="I25" s="8"/>
      <c r="J25" s="8">
        <v>182.94</v>
      </c>
      <c r="K25" s="8">
        <f t="shared" si="1"/>
        <v>181.502</v>
      </c>
      <c r="M25" s="19" t="s">
        <v>9</v>
      </c>
    </row>
    <row r="26" spans="1:13" ht="13.5" thickBot="1">
      <c r="A26" s="5">
        <v>9</v>
      </c>
      <c r="B26" s="7" t="s">
        <v>47</v>
      </c>
      <c r="C26" s="8">
        <v>191.27</v>
      </c>
      <c r="D26" s="8">
        <v>187.37</v>
      </c>
      <c r="E26" s="8">
        <v>182.79</v>
      </c>
      <c r="F26" s="8"/>
      <c r="G26" s="8"/>
      <c r="H26" s="8">
        <f t="shared" si="0"/>
        <v>187.14333333333332</v>
      </c>
      <c r="I26" s="8"/>
      <c r="J26" s="8">
        <v>169.13</v>
      </c>
      <c r="K26" s="8">
        <f t="shared" si="1"/>
        <v>179.938</v>
      </c>
      <c r="M26" s="19" t="s">
        <v>9</v>
      </c>
    </row>
    <row r="27" spans="1:13" ht="13.5" thickBot="1">
      <c r="A27" s="5">
        <v>10</v>
      </c>
      <c r="B27" s="7" t="s">
        <v>21</v>
      </c>
      <c r="C27" s="8">
        <v>183</v>
      </c>
      <c r="D27" s="8">
        <v>187.88</v>
      </c>
      <c r="E27" s="8">
        <v>176.55</v>
      </c>
      <c r="F27" s="8"/>
      <c r="G27" s="8"/>
      <c r="H27" s="8">
        <f t="shared" si="0"/>
        <v>182.4766666666667</v>
      </c>
      <c r="I27" s="8"/>
      <c r="J27" s="8">
        <v>172.26</v>
      </c>
      <c r="K27" s="8">
        <f t="shared" si="1"/>
        <v>178.39000000000001</v>
      </c>
      <c r="M27" s="19" t="s">
        <v>9</v>
      </c>
    </row>
    <row r="28" spans="1:13" ht="13.5" thickBot="1">
      <c r="A28" s="5">
        <v>11</v>
      </c>
      <c r="B28" s="7" t="s">
        <v>74</v>
      </c>
      <c r="C28" s="8">
        <v>186.32</v>
      </c>
      <c r="D28" s="8">
        <v>197.23</v>
      </c>
      <c r="E28" s="8">
        <v>152.58</v>
      </c>
      <c r="F28" s="8"/>
      <c r="G28" s="8"/>
      <c r="H28" s="8">
        <f t="shared" si="0"/>
        <v>178.71</v>
      </c>
      <c r="I28" s="8"/>
      <c r="J28" s="8">
        <v>177.17</v>
      </c>
      <c r="K28" s="8">
        <f t="shared" si="1"/>
        <v>178.094</v>
      </c>
      <c r="M28" s="19" t="s">
        <v>9</v>
      </c>
    </row>
    <row r="29" spans="1:13" ht="13.5" thickBot="1">
      <c r="A29" s="5">
        <v>12</v>
      </c>
      <c r="B29" s="7" t="s">
        <v>40</v>
      </c>
      <c r="C29" s="8">
        <v>171.97</v>
      </c>
      <c r="D29" s="8">
        <v>170.27</v>
      </c>
      <c r="E29" s="8">
        <v>172.74</v>
      </c>
      <c r="F29" s="8"/>
      <c r="G29" s="8"/>
      <c r="H29" s="8">
        <f t="shared" si="0"/>
        <v>171.66</v>
      </c>
      <c r="I29" s="8"/>
      <c r="J29" s="8">
        <v>178.88</v>
      </c>
      <c r="K29" s="8">
        <f t="shared" si="1"/>
        <v>174.548</v>
      </c>
      <c r="M29" s="19" t="s">
        <v>9</v>
      </c>
    </row>
    <row r="30" spans="1:13" ht="13.5" thickBot="1">
      <c r="A30" s="5">
        <v>13</v>
      </c>
      <c r="B30" s="7" t="s">
        <v>89</v>
      </c>
      <c r="C30" s="8">
        <v>163.03</v>
      </c>
      <c r="D30" s="8">
        <v>170</v>
      </c>
      <c r="E30" s="8">
        <v>180</v>
      </c>
      <c r="F30" s="8"/>
      <c r="G30" s="8"/>
      <c r="H30" s="8">
        <f t="shared" si="0"/>
        <v>171.01</v>
      </c>
      <c r="I30" s="8"/>
      <c r="J30" s="8">
        <v>158.2</v>
      </c>
      <c r="K30" s="8">
        <f t="shared" si="1"/>
        <v>165.88600000000002</v>
      </c>
      <c r="M30" s="19" t="s">
        <v>9</v>
      </c>
    </row>
    <row r="31" spans="1:13" ht="13.5" thickBot="1">
      <c r="A31" s="5">
        <v>14</v>
      </c>
      <c r="B31" s="7" t="s">
        <v>112</v>
      </c>
      <c r="C31" s="8"/>
      <c r="D31" s="8"/>
      <c r="E31" s="8"/>
      <c r="F31" s="8"/>
      <c r="G31" s="8"/>
      <c r="H31" s="8">
        <f t="shared" si="0"/>
      </c>
      <c r="I31" s="8"/>
      <c r="J31" s="8">
        <v>154.3</v>
      </c>
      <c r="K31" s="8">
        <f t="shared" si="1"/>
        <v>61.720000000000006</v>
      </c>
      <c r="M31" s="19" t="s">
        <v>9</v>
      </c>
    </row>
    <row r="32" spans="1:13" ht="13.5" thickBot="1">
      <c r="A32" s="5"/>
      <c r="B32" s="7"/>
      <c r="C32" s="13"/>
      <c r="D32" s="13"/>
      <c r="E32" s="8"/>
      <c r="F32" s="13"/>
      <c r="G32" s="8"/>
      <c r="H32" s="8">
        <f t="shared" si="0"/>
      </c>
      <c r="I32" s="8"/>
      <c r="J32" s="8"/>
      <c r="K32" s="8">
        <f t="shared" si="1"/>
      </c>
      <c r="M32" s="19"/>
    </row>
    <row r="33" spans="1:13" s="1" customFormat="1" ht="13.5" thickBot="1">
      <c r="A33" s="5" t="s">
        <v>10</v>
      </c>
      <c r="B33" s="5" t="s">
        <v>15</v>
      </c>
      <c r="C33" s="6"/>
      <c r="D33" s="6" t="s">
        <v>3</v>
      </c>
      <c r="E33" s="6"/>
      <c r="F33" s="6" t="s">
        <v>3</v>
      </c>
      <c r="G33" s="6"/>
      <c r="H33" s="6"/>
      <c r="I33" s="6"/>
      <c r="J33" s="6"/>
      <c r="K33" s="8"/>
      <c r="L33"/>
      <c r="M33" s="19"/>
    </row>
    <row r="34" spans="1:13" s="1" customFormat="1" ht="6" customHeight="1" thickBot="1">
      <c r="A34" s="5"/>
      <c r="B34" s="5"/>
      <c r="C34" s="6"/>
      <c r="D34" s="6"/>
      <c r="E34" s="6"/>
      <c r="F34" s="6"/>
      <c r="G34" s="6"/>
      <c r="H34" s="6"/>
      <c r="I34" s="6"/>
      <c r="J34" s="6"/>
      <c r="K34" s="8"/>
      <c r="M34" s="18"/>
    </row>
    <row r="35" spans="1:13" ht="13.5" thickBot="1">
      <c r="A35" s="5">
        <v>1</v>
      </c>
      <c r="B35" s="7" t="s">
        <v>41</v>
      </c>
      <c r="C35" s="8"/>
      <c r="D35" s="8">
        <v>158.76</v>
      </c>
      <c r="E35" s="8"/>
      <c r="F35" s="8"/>
      <c r="G35" s="8"/>
      <c r="H35" s="8">
        <f>SUM(D35,F35)/2</f>
        <v>79.38</v>
      </c>
      <c r="I35" s="8"/>
      <c r="J35" s="8">
        <v>164.74</v>
      </c>
      <c r="K35" s="8">
        <f>(D35+F35+J35+J35)/4</f>
        <v>122.06</v>
      </c>
      <c r="L35" s="1"/>
      <c r="M35" s="19" t="s">
        <v>9</v>
      </c>
    </row>
    <row r="36" spans="1:13" ht="13.5" thickBot="1">
      <c r="A36" s="5"/>
      <c r="B36" s="7"/>
      <c r="C36" s="8"/>
      <c r="D36" s="8"/>
      <c r="E36" s="8"/>
      <c r="F36" s="8"/>
      <c r="G36" s="8"/>
      <c r="H36" s="8"/>
      <c r="I36" s="8"/>
      <c r="J36" s="8"/>
      <c r="K36" s="8"/>
      <c r="L36" s="1"/>
      <c r="M36" s="19"/>
    </row>
    <row r="37" spans="1:13" s="1" customFormat="1" ht="13.5" thickBot="1">
      <c r="A37" s="5" t="s">
        <v>65</v>
      </c>
      <c r="B37" s="5" t="s">
        <v>67</v>
      </c>
      <c r="C37" s="6" t="s">
        <v>31</v>
      </c>
      <c r="D37" s="6" t="s">
        <v>2</v>
      </c>
      <c r="E37" s="6" t="s">
        <v>3</v>
      </c>
      <c r="F37" s="6" t="s">
        <v>4</v>
      </c>
      <c r="G37" s="6"/>
      <c r="H37" s="8">
        <f>IF(SUM(D37:F37)=0,"",(SUM(D37:E37)+MAX(C37,F37))/3)</f>
      </c>
      <c r="I37" s="6"/>
      <c r="J37" s="6"/>
      <c r="K37" s="8">
        <f>IF(SUM(H37,H37,H37,J37,J37)/5=0,"",SUM(H37,H37,H37,J37,J37)/5)</f>
      </c>
      <c r="L37"/>
      <c r="M37" s="19"/>
    </row>
    <row r="38" spans="1:13" s="1" customFormat="1" ht="6" customHeight="1" thickBot="1">
      <c r="A38" s="5"/>
      <c r="B38" s="5"/>
      <c r="C38" s="6"/>
      <c r="D38" s="6"/>
      <c r="E38" s="6"/>
      <c r="F38" s="6"/>
      <c r="G38" s="6"/>
      <c r="H38" s="8">
        <f>IF(SUM(D38:F38)=0,"",(SUM(D38:E38)+MAX(C38,F38))/3)</f>
      </c>
      <c r="I38" s="6"/>
      <c r="J38" s="6"/>
      <c r="K38" s="8">
        <f>IF(SUM(H38,H38,H38,J38,J38)/5=0,"",SUM(H38,H38,H38,J38,J38)/5)</f>
      </c>
      <c r="M38" s="18"/>
    </row>
    <row r="39" spans="1:13" ht="13.5" thickBot="1">
      <c r="A39" s="5">
        <v>1</v>
      </c>
      <c r="B39" s="7" t="s">
        <v>79</v>
      </c>
      <c r="C39" s="8"/>
      <c r="D39" s="8"/>
      <c r="E39" s="8">
        <v>152.56</v>
      </c>
      <c r="F39" s="8"/>
      <c r="G39" s="8"/>
      <c r="H39" s="8">
        <f>IF(SUM(D38:F39)=0,"",(SUM(D39:E39)+MAX(C39,F39))/3)</f>
        <v>50.85333333333333</v>
      </c>
      <c r="I39" s="8"/>
      <c r="J39" s="8">
        <v>155.8</v>
      </c>
      <c r="K39" s="8">
        <f>IF(SUM(H39,H39,H39,J39,J39)/5=0,"",SUM(H39,H39,H39,J39,J39)/5)</f>
        <v>92.83200000000001</v>
      </c>
      <c r="L39" s="1"/>
      <c r="M39" s="19"/>
    </row>
    <row r="40" spans="1:13" ht="13.5" thickBot="1">
      <c r="A40" s="5"/>
      <c r="B40" s="7"/>
      <c r="C40" s="13"/>
      <c r="D40" s="13"/>
      <c r="E40" s="8"/>
      <c r="F40" s="13"/>
      <c r="G40" s="8"/>
      <c r="H40" s="8"/>
      <c r="I40" s="8"/>
      <c r="J40" s="8"/>
      <c r="K40" s="8"/>
      <c r="M40" s="19"/>
    </row>
    <row r="41" spans="1:13" s="1" customFormat="1" ht="13.5" thickBot="1">
      <c r="A41" s="5" t="s">
        <v>60</v>
      </c>
      <c r="B41" s="5" t="s">
        <v>59</v>
      </c>
      <c r="C41" s="6" t="s">
        <v>31</v>
      </c>
      <c r="D41" s="6" t="s">
        <v>2</v>
      </c>
      <c r="E41" s="6" t="s">
        <v>3</v>
      </c>
      <c r="F41" s="6" t="s">
        <v>4</v>
      </c>
      <c r="G41" s="6"/>
      <c r="H41" s="8">
        <f>IF(SUM(D41:F41)=0,"",(SUM(D41:E41)+MAX(C41,F41))/3)</f>
      </c>
      <c r="I41" s="6"/>
      <c r="J41" s="6"/>
      <c r="K41" s="8">
        <f>IF(SUM(H41,H41,H41,J41,J41)/5=0,"",SUM(H41,H41,H41,J41,J41)/5)</f>
      </c>
      <c r="M41" s="18"/>
    </row>
    <row r="42" spans="1:13" s="1" customFormat="1" ht="6" customHeight="1" thickBot="1">
      <c r="A42" s="5"/>
      <c r="B42" s="5"/>
      <c r="C42" s="6"/>
      <c r="D42" s="6"/>
      <c r="E42" s="6"/>
      <c r="F42" s="6"/>
      <c r="G42" s="6"/>
      <c r="H42" s="8">
        <f>IF(SUM(D42:F42)=0,"",(SUM(D42:E42)+MAX(C42,F42))/3)</f>
      </c>
      <c r="I42" s="6"/>
      <c r="J42" s="6"/>
      <c r="K42" s="8">
        <f>IF(SUM(H42,H42,H42,J42,J42)/5=0,"",SUM(H42,H42,H42,J42,J42)/5)</f>
      </c>
      <c r="M42" s="18"/>
    </row>
    <row r="43" spans="1:13" ht="13.5" thickBot="1">
      <c r="A43" s="5">
        <v>1</v>
      </c>
      <c r="B43" s="7" t="s">
        <v>57</v>
      </c>
      <c r="C43" s="8">
        <v>160.71</v>
      </c>
      <c r="D43" s="8">
        <v>155.13</v>
      </c>
      <c r="E43" s="8">
        <v>152.53</v>
      </c>
      <c r="F43" s="8">
        <v>140.42</v>
      </c>
      <c r="G43" s="8"/>
      <c r="H43" s="8">
        <f>IF(SUM(D42:F43)=0,"",(SUM(D43:E43)+MAX(C43,F43))/3)</f>
        <v>156.12333333333333</v>
      </c>
      <c r="I43" s="8"/>
      <c r="J43" s="8">
        <v>159.7</v>
      </c>
      <c r="K43" s="8">
        <f>IF(SUM(H43,H43,H43,J43,J43)/5=0,"",SUM(H43,H43,H43,J43,J43)/5)</f>
        <v>157.554</v>
      </c>
      <c r="M43" s="19"/>
    </row>
    <row r="44" spans="3:5" ht="12.75">
      <c r="C44"/>
      <c r="D44"/>
      <c r="E44"/>
    </row>
    <row r="45" spans="2:4" ht="12.75">
      <c r="B45" t="s">
        <v>116</v>
      </c>
      <c r="D45" s="2" t="s">
        <v>117</v>
      </c>
    </row>
    <row r="46" spans="2:4" ht="12.75">
      <c r="B46" t="s">
        <v>118</v>
      </c>
      <c r="D46" s="2" t="s">
        <v>119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&amp;L&amp;"Arial,Vet"&amp;12Belgisch Kampioenschap Surfcasting 2003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2" sqref="F2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7.140625" style="0" customWidth="1"/>
    <col min="12" max="12" width="4.8515625" style="0" customWidth="1"/>
    <col min="13" max="13" width="25.57421875" style="14" customWidth="1"/>
    <col min="14" max="14" width="7.00390625" style="0" customWidth="1"/>
  </cols>
  <sheetData>
    <row r="1" ht="12.75">
      <c r="F1" s="20" t="s">
        <v>111</v>
      </c>
    </row>
    <row r="2" ht="12.75">
      <c r="F2" s="20"/>
    </row>
    <row r="3" spans="2:14" s="15" customFormat="1" ht="12.75">
      <c r="B3" s="21" t="s">
        <v>35</v>
      </c>
      <c r="C3" s="21"/>
      <c r="D3" s="22">
        <v>39173</v>
      </c>
      <c r="E3" s="22">
        <v>39222</v>
      </c>
      <c r="F3" s="22">
        <v>39257</v>
      </c>
      <c r="G3" s="22">
        <v>39320</v>
      </c>
      <c r="H3" s="22">
        <v>39362</v>
      </c>
      <c r="I3" s="22">
        <v>39383</v>
      </c>
      <c r="J3" s="21"/>
      <c r="K3" s="23"/>
      <c r="L3" s="24"/>
      <c r="M3" s="25"/>
      <c r="N3" s="21" t="s">
        <v>36</v>
      </c>
    </row>
    <row r="4" spans="2:14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26"/>
      <c r="N4" s="21"/>
    </row>
    <row r="5" spans="1:14" s="15" customFormat="1" ht="12.75">
      <c r="A5" s="15">
        <v>1</v>
      </c>
      <c r="B5" s="21" t="s">
        <v>45</v>
      </c>
      <c r="C5" s="21" t="s">
        <v>8</v>
      </c>
      <c r="D5" s="26">
        <v>3</v>
      </c>
      <c r="E5" s="26">
        <v>3</v>
      </c>
      <c r="F5" s="26">
        <v>4</v>
      </c>
      <c r="G5" s="26">
        <v>1</v>
      </c>
      <c r="H5" s="26">
        <v>1</v>
      </c>
      <c r="I5" s="26"/>
      <c r="J5" s="21"/>
      <c r="K5" s="21" t="s">
        <v>37</v>
      </c>
      <c r="L5" s="21">
        <f aca="true" t="shared" si="0" ref="L5:L26">SUM(D5:I5)</f>
        <v>12</v>
      </c>
      <c r="M5" s="26" t="s">
        <v>38</v>
      </c>
      <c r="N5" s="21">
        <f aca="true" t="shared" si="1" ref="N5:N26">SUM(D5:I5)-MAX(D5:I5)</f>
        <v>8</v>
      </c>
    </row>
    <row r="6" spans="1:14" s="15" customFormat="1" ht="12.75">
      <c r="A6" s="15">
        <f>A5+1</f>
        <v>2</v>
      </c>
      <c r="B6" s="21" t="s">
        <v>19</v>
      </c>
      <c r="C6" s="21" t="s">
        <v>8</v>
      </c>
      <c r="D6" s="26">
        <v>4</v>
      </c>
      <c r="E6" s="26">
        <v>4</v>
      </c>
      <c r="F6" s="26">
        <v>2</v>
      </c>
      <c r="G6" s="26">
        <v>2</v>
      </c>
      <c r="H6" s="26">
        <v>2</v>
      </c>
      <c r="I6" s="26"/>
      <c r="J6" s="21"/>
      <c r="K6" s="21" t="s">
        <v>37</v>
      </c>
      <c r="L6" s="21">
        <f t="shared" si="0"/>
        <v>14</v>
      </c>
      <c r="M6" s="26" t="s">
        <v>38</v>
      </c>
      <c r="N6" s="21">
        <f t="shared" si="1"/>
        <v>10</v>
      </c>
    </row>
    <row r="7" spans="1:14" s="15" customFormat="1" ht="12.75">
      <c r="A7" s="15">
        <f aca="true" t="shared" si="2" ref="A7:A33">A6+1</f>
        <v>3</v>
      </c>
      <c r="B7" s="21" t="s">
        <v>18</v>
      </c>
      <c r="C7" s="21" t="s">
        <v>8</v>
      </c>
      <c r="D7" s="26">
        <v>5</v>
      </c>
      <c r="E7" s="26">
        <v>5</v>
      </c>
      <c r="F7" s="26">
        <v>3</v>
      </c>
      <c r="G7" s="26">
        <v>6</v>
      </c>
      <c r="H7" s="26">
        <v>5</v>
      </c>
      <c r="I7" s="26"/>
      <c r="J7" s="21"/>
      <c r="K7" s="21" t="s">
        <v>37</v>
      </c>
      <c r="L7" s="21">
        <f t="shared" si="0"/>
        <v>24</v>
      </c>
      <c r="M7" s="26" t="s">
        <v>38</v>
      </c>
      <c r="N7" s="21">
        <f t="shared" si="1"/>
        <v>18</v>
      </c>
    </row>
    <row r="8" spans="1:14" s="15" customFormat="1" ht="12.75">
      <c r="A8" s="15">
        <f t="shared" si="2"/>
        <v>4</v>
      </c>
      <c r="B8" s="21" t="s">
        <v>49</v>
      </c>
      <c r="C8" s="21" t="s">
        <v>8</v>
      </c>
      <c r="D8" s="26">
        <v>1</v>
      </c>
      <c r="E8" s="26">
        <v>1</v>
      </c>
      <c r="F8" s="26">
        <v>1</v>
      </c>
      <c r="G8" s="26">
        <v>18</v>
      </c>
      <c r="H8" s="26">
        <v>35</v>
      </c>
      <c r="I8" s="26"/>
      <c r="J8" s="21"/>
      <c r="K8" s="21" t="s">
        <v>37</v>
      </c>
      <c r="L8" s="21">
        <f t="shared" si="0"/>
        <v>56</v>
      </c>
      <c r="M8" s="26" t="s">
        <v>38</v>
      </c>
      <c r="N8" s="21">
        <f t="shared" si="1"/>
        <v>21</v>
      </c>
    </row>
    <row r="9" spans="1:14" s="15" customFormat="1" ht="12.75">
      <c r="A9" s="15">
        <f t="shared" si="2"/>
        <v>5</v>
      </c>
      <c r="B9" s="21" t="s">
        <v>46</v>
      </c>
      <c r="C9" s="21" t="s">
        <v>9</v>
      </c>
      <c r="D9" s="26">
        <v>7</v>
      </c>
      <c r="E9" s="26">
        <v>9</v>
      </c>
      <c r="F9" s="26">
        <v>8</v>
      </c>
      <c r="G9" s="26">
        <v>7</v>
      </c>
      <c r="H9" s="26">
        <v>4</v>
      </c>
      <c r="I9" s="26"/>
      <c r="J9" s="21"/>
      <c r="K9" s="21" t="s">
        <v>37</v>
      </c>
      <c r="L9" s="21">
        <f t="shared" si="0"/>
        <v>35</v>
      </c>
      <c r="M9" s="26" t="s">
        <v>38</v>
      </c>
      <c r="N9" s="21">
        <f t="shared" si="1"/>
        <v>26</v>
      </c>
    </row>
    <row r="10" spans="1:14" s="15" customFormat="1" ht="12.75">
      <c r="A10" s="15">
        <f t="shared" si="2"/>
        <v>6</v>
      </c>
      <c r="B10" s="21" t="s">
        <v>17</v>
      </c>
      <c r="C10" s="21" t="s">
        <v>9</v>
      </c>
      <c r="D10" s="26">
        <v>8</v>
      </c>
      <c r="E10" s="26">
        <v>8</v>
      </c>
      <c r="F10" s="26">
        <v>35</v>
      </c>
      <c r="G10" s="26">
        <v>10</v>
      </c>
      <c r="H10" s="26">
        <v>7</v>
      </c>
      <c r="I10" s="26"/>
      <c r="J10" s="21"/>
      <c r="K10" s="21" t="s">
        <v>37</v>
      </c>
      <c r="L10" s="21">
        <f t="shared" si="0"/>
        <v>68</v>
      </c>
      <c r="M10" s="26" t="s">
        <v>38</v>
      </c>
      <c r="N10" s="21">
        <f t="shared" si="1"/>
        <v>33</v>
      </c>
    </row>
    <row r="11" spans="1:14" s="15" customFormat="1" ht="12.75">
      <c r="A11" s="15">
        <f t="shared" si="2"/>
        <v>7</v>
      </c>
      <c r="B11" s="21" t="s">
        <v>30</v>
      </c>
      <c r="C11" s="21" t="s">
        <v>9</v>
      </c>
      <c r="D11" s="26">
        <v>6</v>
      </c>
      <c r="E11" s="26">
        <v>11</v>
      </c>
      <c r="F11" s="26">
        <v>11</v>
      </c>
      <c r="G11" s="26">
        <v>35</v>
      </c>
      <c r="H11" s="26">
        <v>9</v>
      </c>
      <c r="I11" s="26"/>
      <c r="J11" s="21"/>
      <c r="K11" s="21" t="s">
        <v>37</v>
      </c>
      <c r="L11" s="21">
        <f t="shared" si="0"/>
        <v>72</v>
      </c>
      <c r="M11" s="26" t="s">
        <v>38</v>
      </c>
      <c r="N11" s="21">
        <f t="shared" si="1"/>
        <v>37</v>
      </c>
    </row>
    <row r="12" spans="1:14" s="15" customFormat="1" ht="12.75">
      <c r="A12" s="15">
        <f t="shared" si="2"/>
        <v>8</v>
      </c>
      <c r="B12" s="21" t="s">
        <v>29</v>
      </c>
      <c r="C12" s="21" t="s">
        <v>9</v>
      </c>
      <c r="D12" s="26">
        <v>11</v>
      </c>
      <c r="E12" s="26">
        <v>35</v>
      </c>
      <c r="F12" s="26">
        <v>9</v>
      </c>
      <c r="G12" s="26">
        <v>13</v>
      </c>
      <c r="H12" s="26">
        <v>11</v>
      </c>
      <c r="I12" s="26"/>
      <c r="J12" s="21"/>
      <c r="K12" s="21" t="s">
        <v>37</v>
      </c>
      <c r="L12" s="21">
        <f t="shared" si="0"/>
        <v>79</v>
      </c>
      <c r="M12" s="26" t="s">
        <v>38</v>
      </c>
      <c r="N12" s="21">
        <f t="shared" si="1"/>
        <v>44</v>
      </c>
    </row>
    <row r="13" spans="1:14" s="15" customFormat="1" ht="12.75">
      <c r="A13" s="15">
        <f t="shared" si="2"/>
        <v>9</v>
      </c>
      <c r="B13" s="21" t="s">
        <v>56</v>
      </c>
      <c r="C13" s="21" t="s">
        <v>9</v>
      </c>
      <c r="D13" s="26">
        <v>9</v>
      </c>
      <c r="E13" s="26">
        <v>15</v>
      </c>
      <c r="F13" s="26">
        <v>10</v>
      </c>
      <c r="G13" s="26">
        <v>35</v>
      </c>
      <c r="H13" s="26">
        <v>13</v>
      </c>
      <c r="I13" s="26"/>
      <c r="J13" s="21"/>
      <c r="K13" s="21" t="s">
        <v>37</v>
      </c>
      <c r="L13" s="21">
        <f t="shared" si="0"/>
        <v>82</v>
      </c>
      <c r="M13" s="26" t="s">
        <v>38</v>
      </c>
      <c r="N13" s="21">
        <f t="shared" si="1"/>
        <v>47</v>
      </c>
    </row>
    <row r="14" spans="1:14" s="15" customFormat="1" ht="12.75">
      <c r="A14" s="15">
        <f t="shared" si="2"/>
        <v>10</v>
      </c>
      <c r="B14" s="21" t="s">
        <v>27</v>
      </c>
      <c r="C14" s="21" t="s">
        <v>9</v>
      </c>
      <c r="D14" s="26">
        <v>35</v>
      </c>
      <c r="E14" s="26">
        <v>14</v>
      </c>
      <c r="F14" s="26">
        <v>12</v>
      </c>
      <c r="G14" s="26">
        <v>12</v>
      </c>
      <c r="H14" s="26">
        <v>10</v>
      </c>
      <c r="I14" s="26"/>
      <c r="J14" s="21"/>
      <c r="K14" s="21" t="s">
        <v>37</v>
      </c>
      <c r="L14" s="21">
        <f t="shared" si="0"/>
        <v>83</v>
      </c>
      <c r="M14" s="26" t="s">
        <v>38</v>
      </c>
      <c r="N14" s="21">
        <f t="shared" si="1"/>
        <v>48</v>
      </c>
    </row>
    <row r="15" spans="1:14" s="15" customFormat="1" ht="12.75">
      <c r="A15" s="15">
        <f t="shared" si="2"/>
        <v>11</v>
      </c>
      <c r="B15" s="21" t="s">
        <v>22</v>
      </c>
      <c r="C15" s="21" t="s">
        <v>9</v>
      </c>
      <c r="D15" s="26">
        <v>10</v>
      </c>
      <c r="E15" s="26">
        <v>35</v>
      </c>
      <c r="F15" s="26">
        <v>14</v>
      </c>
      <c r="G15" s="26">
        <v>15</v>
      </c>
      <c r="H15" s="26">
        <v>12</v>
      </c>
      <c r="I15" s="26"/>
      <c r="J15" s="21"/>
      <c r="K15" s="21" t="s">
        <v>37</v>
      </c>
      <c r="L15" s="21">
        <f t="shared" si="0"/>
        <v>86</v>
      </c>
      <c r="M15" s="26" t="s">
        <v>38</v>
      </c>
      <c r="N15" s="21">
        <f t="shared" si="1"/>
        <v>51</v>
      </c>
    </row>
    <row r="16" spans="1:14" s="15" customFormat="1" ht="12.75">
      <c r="A16" s="15">
        <f t="shared" si="2"/>
        <v>12</v>
      </c>
      <c r="B16" s="21" t="s">
        <v>20</v>
      </c>
      <c r="C16" s="21" t="s">
        <v>8</v>
      </c>
      <c r="D16" s="26">
        <v>35</v>
      </c>
      <c r="E16" s="26">
        <v>35</v>
      </c>
      <c r="F16" s="26">
        <v>5</v>
      </c>
      <c r="G16" s="26">
        <v>3</v>
      </c>
      <c r="H16" s="26">
        <v>8</v>
      </c>
      <c r="I16" s="26"/>
      <c r="J16" s="21"/>
      <c r="K16" s="21" t="s">
        <v>37</v>
      </c>
      <c r="L16" s="21">
        <f t="shared" si="0"/>
        <v>86</v>
      </c>
      <c r="M16" s="26" t="s">
        <v>38</v>
      </c>
      <c r="N16" s="21">
        <f t="shared" si="1"/>
        <v>51</v>
      </c>
    </row>
    <row r="17" spans="1:14" s="15" customFormat="1" ht="12.75">
      <c r="A17" s="15">
        <f t="shared" si="2"/>
        <v>13</v>
      </c>
      <c r="B17" s="21" t="s">
        <v>54</v>
      </c>
      <c r="C17" s="21" t="s">
        <v>8</v>
      </c>
      <c r="D17" s="26">
        <v>35</v>
      </c>
      <c r="E17" s="26">
        <v>6</v>
      </c>
      <c r="F17" s="26">
        <v>7</v>
      </c>
      <c r="G17" s="26">
        <v>5</v>
      </c>
      <c r="H17" s="26">
        <v>35</v>
      </c>
      <c r="I17" s="26"/>
      <c r="J17" s="21"/>
      <c r="K17" s="21" t="s">
        <v>37</v>
      </c>
      <c r="L17" s="21">
        <f t="shared" si="0"/>
        <v>88</v>
      </c>
      <c r="M17" s="26" t="s">
        <v>38</v>
      </c>
      <c r="N17" s="21">
        <f t="shared" si="1"/>
        <v>53</v>
      </c>
    </row>
    <row r="18" spans="1:14" s="15" customFormat="1" ht="12.75">
      <c r="A18" s="15">
        <f t="shared" si="2"/>
        <v>14</v>
      </c>
      <c r="B18" s="21" t="s">
        <v>53</v>
      </c>
      <c r="C18" s="21" t="s">
        <v>98</v>
      </c>
      <c r="D18" s="26">
        <v>35</v>
      </c>
      <c r="E18" s="26">
        <v>35</v>
      </c>
      <c r="F18" s="26">
        <v>6</v>
      </c>
      <c r="G18" s="26">
        <v>9</v>
      </c>
      <c r="H18" s="26">
        <v>6</v>
      </c>
      <c r="I18" s="26"/>
      <c r="J18" s="21"/>
      <c r="K18" s="21" t="s">
        <v>37</v>
      </c>
      <c r="L18" s="21">
        <f t="shared" si="0"/>
        <v>91</v>
      </c>
      <c r="M18" s="26" t="s">
        <v>38</v>
      </c>
      <c r="N18" s="21">
        <f t="shared" si="1"/>
        <v>56</v>
      </c>
    </row>
    <row r="19" spans="1:14" s="15" customFormat="1" ht="12.75">
      <c r="A19" s="15">
        <f t="shared" si="2"/>
        <v>15</v>
      </c>
      <c r="B19" s="21" t="s">
        <v>89</v>
      </c>
      <c r="C19" s="21" t="s">
        <v>9</v>
      </c>
      <c r="D19" s="26">
        <v>13</v>
      </c>
      <c r="E19" s="26">
        <v>13</v>
      </c>
      <c r="F19" s="26">
        <v>35</v>
      </c>
      <c r="G19" s="26">
        <v>18</v>
      </c>
      <c r="H19" s="26">
        <v>15</v>
      </c>
      <c r="I19" s="26"/>
      <c r="J19" s="21"/>
      <c r="K19" s="21" t="s">
        <v>37</v>
      </c>
      <c r="L19" s="21">
        <f t="shared" si="0"/>
        <v>94</v>
      </c>
      <c r="M19" s="26" t="s">
        <v>38</v>
      </c>
      <c r="N19" s="21">
        <f t="shared" si="1"/>
        <v>59</v>
      </c>
    </row>
    <row r="20" spans="1:14" s="15" customFormat="1" ht="12.75">
      <c r="A20" s="15">
        <f t="shared" si="2"/>
        <v>16</v>
      </c>
      <c r="B20" s="21" t="s">
        <v>95</v>
      </c>
      <c r="C20" s="21" t="s">
        <v>97</v>
      </c>
      <c r="D20" s="26">
        <v>35</v>
      </c>
      <c r="E20" s="26">
        <v>35</v>
      </c>
      <c r="F20" s="26">
        <v>15</v>
      </c>
      <c r="G20" s="26">
        <v>8</v>
      </c>
      <c r="H20" s="26">
        <v>3</v>
      </c>
      <c r="I20" s="26"/>
      <c r="J20" s="21"/>
      <c r="K20" s="21" t="s">
        <v>37</v>
      </c>
      <c r="L20" s="21">
        <f>SUM(D20:I20)</f>
        <v>96</v>
      </c>
      <c r="M20" s="26" t="s">
        <v>38</v>
      </c>
      <c r="N20" s="21">
        <f>SUM(D20:I20)-MAX(D20:I20)</f>
        <v>61</v>
      </c>
    </row>
    <row r="21" spans="1:14" s="15" customFormat="1" ht="12.75">
      <c r="A21" s="15">
        <f t="shared" si="2"/>
        <v>17</v>
      </c>
      <c r="B21" s="21" t="s">
        <v>57</v>
      </c>
      <c r="C21" s="21" t="s">
        <v>60</v>
      </c>
      <c r="D21" s="26">
        <v>14</v>
      </c>
      <c r="E21" s="26">
        <v>16</v>
      </c>
      <c r="F21" s="26">
        <v>18</v>
      </c>
      <c r="G21" s="26">
        <v>35</v>
      </c>
      <c r="H21" s="26">
        <v>16</v>
      </c>
      <c r="I21" s="26"/>
      <c r="J21" s="21"/>
      <c r="K21" s="21" t="s">
        <v>37</v>
      </c>
      <c r="L21" s="21">
        <f t="shared" si="0"/>
        <v>99</v>
      </c>
      <c r="M21" s="26" t="s">
        <v>38</v>
      </c>
      <c r="N21" s="21">
        <f t="shared" si="1"/>
        <v>64</v>
      </c>
    </row>
    <row r="22" spans="1:14" s="15" customFormat="1" ht="12.75">
      <c r="A22" s="15">
        <f t="shared" si="2"/>
        <v>18</v>
      </c>
      <c r="B22" s="21" t="s">
        <v>47</v>
      </c>
      <c r="C22" s="21" t="s">
        <v>9</v>
      </c>
      <c r="D22" s="26">
        <v>35</v>
      </c>
      <c r="E22" s="26">
        <v>10</v>
      </c>
      <c r="F22" s="26">
        <v>13</v>
      </c>
      <c r="G22" s="26">
        <v>11</v>
      </c>
      <c r="H22" s="26">
        <v>35</v>
      </c>
      <c r="I22" s="26"/>
      <c r="J22" s="21"/>
      <c r="K22" s="21" t="s">
        <v>37</v>
      </c>
      <c r="L22" s="21">
        <f t="shared" si="0"/>
        <v>104</v>
      </c>
      <c r="M22" s="26" t="s">
        <v>38</v>
      </c>
      <c r="N22" s="21">
        <f t="shared" si="1"/>
        <v>69</v>
      </c>
    </row>
    <row r="23" spans="1:14" s="15" customFormat="1" ht="12.75">
      <c r="A23" s="15">
        <f t="shared" si="2"/>
        <v>19</v>
      </c>
      <c r="B23" s="21" t="s">
        <v>16</v>
      </c>
      <c r="C23" s="21" t="s">
        <v>8</v>
      </c>
      <c r="D23" s="26">
        <v>2</v>
      </c>
      <c r="E23" s="26">
        <v>2</v>
      </c>
      <c r="F23" s="26">
        <v>35</v>
      </c>
      <c r="G23" s="26">
        <v>35</v>
      </c>
      <c r="H23" s="26">
        <v>35</v>
      </c>
      <c r="I23" s="26"/>
      <c r="J23" s="21"/>
      <c r="K23" s="21" t="s">
        <v>37</v>
      </c>
      <c r="L23" s="21">
        <f t="shared" si="0"/>
        <v>109</v>
      </c>
      <c r="M23" s="26" t="s">
        <v>38</v>
      </c>
      <c r="N23" s="21">
        <f t="shared" si="1"/>
        <v>74</v>
      </c>
    </row>
    <row r="24" spans="1:14" s="15" customFormat="1" ht="12.75">
      <c r="A24" s="15">
        <f t="shared" si="2"/>
        <v>20</v>
      </c>
      <c r="B24" s="21" t="s">
        <v>21</v>
      </c>
      <c r="C24" s="21" t="s">
        <v>9</v>
      </c>
      <c r="D24" s="26">
        <v>12</v>
      </c>
      <c r="E24" s="26">
        <v>12</v>
      </c>
      <c r="F24" s="26">
        <v>16</v>
      </c>
      <c r="G24" s="26">
        <v>35</v>
      </c>
      <c r="H24" s="26">
        <v>35</v>
      </c>
      <c r="I24" s="26"/>
      <c r="J24" s="21"/>
      <c r="K24" s="21" t="s">
        <v>37</v>
      </c>
      <c r="L24" s="21">
        <f t="shared" si="0"/>
        <v>110</v>
      </c>
      <c r="M24" s="26" t="s">
        <v>38</v>
      </c>
      <c r="N24" s="21">
        <f t="shared" si="1"/>
        <v>75</v>
      </c>
    </row>
    <row r="25" spans="1:14" s="15" customFormat="1" ht="12.75">
      <c r="A25" s="15">
        <f t="shared" si="2"/>
        <v>21</v>
      </c>
      <c r="B25" s="21" t="s">
        <v>40</v>
      </c>
      <c r="C25" s="21" t="s">
        <v>9</v>
      </c>
      <c r="D25" s="26">
        <v>35</v>
      </c>
      <c r="E25" s="26">
        <v>35</v>
      </c>
      <c r="F25" s="26">
        <v>17</v>
      </c>
      <c r="G25" s="26">
        <v>16</v>
      </c>
      <c r="H25" s="26">
        <v>14</v>
      </c>
      <c r="I25" s="26"/>
      <c r="J25" s="21"/>
      <c r="K25" s="21" t="s">
        <v>37</v>
      </c>
      <c r="L25" s="21">
        <f t="shared" si="0"/>
        <v>117</v>
      </c>
      <c r="M25" s="26" t="s">
        <v>38</v>
      </c>
      <c r="N25" s="21">
        <f t="shared" si="1"/>
        <v>82</v>
      </c>
    </row>
    <row r="26" spans="1:14" s="15" customFormat="1" ht="12.75">
      <c r="A26" s="15">
        <f t="shared" si="2"/>
        <v>22</v>
      </c>
      <c r="B26" s="21" t="s">
        <v>74</v>
      </c>
      <c r="C26" s="21" t="s">
        <v>9</v>
      </c>
      <c r="D26" s="26">
        <v>35</v>
      </c>
      <c r="E26" s="26">
        <v>7</v>
      </c>
      <c r="F26" s="26">
        <v>35</v>
      </c>
      <c r="G26" s="26">
        <v>14</v>
      </c>
      <c r="H26" s="26">
        <v>35</v>
      </c>
      <c r="I26" s="26"/>
      <c r="J26" s="21"/>
      <c r="K26" s="21" t="s">
        <v>37</v>
      </c>
      <c r="L26" s="21">
        <f t="shared" si="0"/>
        <v>126</v>
      </c>
      <c r="M26" s="26" t="s">
        <v>38</v>
      </c>
      <c r="N26" s="21">
        <f t="shared" si="1"/>
        <v>91</v>
      </c>
    </row>
    <row r="27" spans="1:14" s="15" customFormat="1" ht="12.75">
      <c r="A27" s="15">
        <f t="shared" si="2"/>
        <v>23</v>
      </c>
      <c r="B27" s="21" t="s">
        <v>52</v>
      </c>
      <c r="C27" s="21" t="s">
        <v>8</v>
      </c>
      <c r="D27" s="26">
        <v>35</v>
      </c>
      <c r="E27" s="26">
        <v>35</v>
      </c>
      <c r="F27" s="26">
        <v>35</v>
      </c>
      <c r="G27" s="26">
        <v>4</v>
      </c>
      <c r="H27" s="26">
        <v>35</v>
      </c>
      <c r="I27" s="26"/>
      <c r="J27" s="21"/>
      <c r="K27" s="21" t="s">
        <v>37</v>
      </c>
      <c r="L27" s="21">
        <f aca="true" t="shared" si="3" ref="L27:L33">SUM(D27:I27)</f>
        <v>144</v>
      </c>
      <c r="M27" s="26" t="s">
        <v>38</v>
      </c>
      <c r="N27" s="21">
        <f aca="true" t="shared" si="4" ref="N27:N33">SUM(D27:I27)-MAX(D27:I27)</f>
        <v>109</v>
      </c>
    </row>
    <row r="28" spans="1:14" s="15" customFormat="1" ht="12.75">
      <c r="A28" s="15">
        <f t="shared" si="2"/>
        <v>24</v>
      </c>
      <c r="B28" s="21" t="s">
        <v>41</v>
      </c>
      <c r="C28" s="21" t="s">
        <v>10</v>
      </c>
      <c r="D28" s="26">
        <v>35</v>
      </c>
      <c r="E28" s="26">
        <v>35</v>
      </c>
      <c r="F28" s="26">
        <v>35</v>
      </c>
      <c r="G28" s="26">
        <v>17</v>
      </c>
      <c r="H28" s="26">
        <v>35</v>
      </c>
      <c r="I28" s="26"/>
      <c r="J28" s="21"/>
      <c r="K28" s="21" t="s">
        <v>37</v>
      </c>
      <c r="L28" s="21">
        <f t="shared" si="3"/>
        <v>157</v>
      </c>
      <c r="M28" s="26" t="s">
        <v>38</v>
      </c>
      <c r="N28" s="21">
        <f t="shared" si="4"/>
        <v>122</v>
      </c>
    </row>
    <row r="29" spans="1:14" s="15" customFormat="1" ht="12.75">
      <c r="A29" s="15">
        <f t="shared" si="2"/>
        <v>25</v>
      </c>
      <c r="B29" s="21" t="s">
        <v>79</v>
      </c>
      <c r="C29" s="21" t="s">
        <v>108</v>
      </c>
      <c r="D29" s="26">
        <v>35</v>
      </c>
      <c r="E29" s="26">
        <v>35</v>
      </c>
      <c r="F29" s="26">
        <v>19</v>
      </c>
      <c r="G29" s="26">
        <v>35</v>
      </c>
      <c r="H29" s="26">
        <v>35</v>
      </c>
      <c r="I29" s="26"/>
      <c r="J29" s="21"/>
      <c r="K29" s="21" t="s">
        <v>37</v>
      </c>
      <c r="L29" s="21">
        <f t="shared" si="3"/>
        <v>159</v>
      </c>
      <c r="M29" s="26" t="s">
        <v>38</v>
      </c>
      <c r="N29" s="21">
        <f t="shared" si="4"/>
        <v>124</v>
      </c>
    </row>
    <row r="30" spans="1:14" s="15" customFormat="1" ht="12.75">
      <c r="A30" s="15">
        <f t="shared" si="2"/>
        <v>26</v>
      </c>
      <c r="B30" s="21" t="s">
        <v>110</v>
      </c>
      <c r="C30" s="21"/>
      <c r="D30" s="26">
        <v>35</v>
      </c>
      <c r="E30" s="26">
        <v>35</v>
      </c>
      <c r="F30" s="26">
        <v>35</v>
      </c>
      <c r="G30" s="26">
        <v>35</v>
      </c>
      <c r="H30" s="26">
        <v>35</v>
      </c>
      <c r="I30" s="26"/>
      <c r="J30" s="21"/>
      <c r="K30" s="21" t="s">
        <v>37</v>
      </c>
      <c r="L30" s="21">
        <f t="shared" si="3"/>
        <v>175</v>
      </c>
      <c r="M30" s="26" t="s">
        <v>38</v>
      </c>
      <c r="N30" s="21">
        <f t="shared" si="4"/>
        <v>140</v>
      </c>
    </row>
    <row r="31" spans="1:14" s="15" customFormat="1" ht="12.75">
      <c r="A31" s="15">
        <f t="shared" si="2"/>
        <v>27</v>
      </c>
      <c r="B31" s="21"/>
      <c r="C31" s="21"/>
      <c r="D31" s="26"/>
      <c r="E31" s="26"/>
      <c r="F31" s="26"/>
      <c r="G31" s="26"/>
      <c r="H31" s="26"/>
      <c r="I31" s="26"/>
      <c r="J31" s="21"/>
      <c r="K31" s="21" t="s">
        <v>37</v>
      </c>
      <c r="L31" s="21">
        <f t="shared" si="3"/>
        <v>0</v>
      </c>
      <c r="M31" s="26" t="s">
        <v>38</v>
      </c>
      <c r="N31" s="21">
        <f t="shared" si="4"/>
        <v>0</v>
      </c>
    </row>
    <row r="32" spans="1:14" s="15" customFormat="1" ht="12.75">
      <c r="A32" s="15">
        <f t="shared" si="2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37</v>
      </c>
      <c r="L32" s="21">
        <f t="shared" si="3"/>
        <v>0</v>
      </c>
      <c r="M32" s="26" t="s">
        <v>38</v>
      </c>
      <c r="N32" s="21">
        <f t="shared" si="4"/>
        <v>0</v>
      </c>
    </row>
    <row r="33" spans="1:14" s="15" customFormat="1" ht="12.75">
      <c r="A33" s="15">
        <f t="shared" si="2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37</v>
      </c>
      <c r="L33" s="21">
        <f t="shared" si="3"/>
        <v>0</v>
      </c>
      <c r="M33" s="26" t="s">
        <v>38</v>
      </c>
      <c r="N33" s="21">
        <f t="shared" si="4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27">
      <selection activeCell="A37" sqref="A37"/>
    </sheetView>
  </sheetViews>
  <sheetFormatPr defaultColWidth="9.140625" defaultRowHeight="12.75"/>
  <cols>
    <col min="3" max="3" width="11.28125" style="0" customWidth="1"/>
    <col min="11" max="11" width="11.7109375" style="0" customWidth="1"/>
    <col min="13" max="13" width="9.140625" style="14" customWidth="1"/>
    <col min="18" max="18" width="5.7109375" style="14" customWidth="1"/>
    <col min="19" max="19" width="9.140625" style="14" customWidth="1"/>
    <col min="20" max="20" width="2.421875" style="0" customWidth="1"/>
    <col min="21" max="21" width="6.8515625" style="0" customWidth="1"/>
    <col min="23" max="23" width="11.28125" style="0" customWidth="1"/>
    <col min="24" max="24" width="4.28125" style="0" customWidth="1"/>
    <col min="26" max="26" width="3.00390625" style="0" customWidth="1"/>
  </cols>
  <sheetData>
    <row r="1" spans="1:4" ht="12.75">
      <c r="A1" s="16"/>
      <c r="B1" s="9" t="s">
        <v>72</v>
      </c>
      <c r="D1" s="14"/>
    </row>
    <row r="2" spans="1:13" ht="12.75">
      <c r="A2" s="16"/>
      <c r="D2" s="37"/>
      <c r="E2" s="1" t="s">
        <v>61</v>
      </c>
      <c r="F2" s="1" t="s">
        <v>61</v>
      </c>
      <c r="G2" s="1" t="s">
        <v>61</v>
      </c>
      <c r="H2" s="1" t="s">
        <v>61</v>
      </c>
      <c r="I2" s="1" t="s">
        <v>61</v>
      </c>
      <c r="J2" s="1" t="s">
        <v>61</v>
      </c>
      <c r="K2" s="1"/>
      <c r="M2" s="37" t="s">
        <v>86</v>
      </c>
    </row>
    <row r="3" spans="1:11" ht="12.75">
      <c r="A3" s="38" t="s">
        <v>62</v>
      </c>
      <c r="B3" s="1" t="s">
        <v>63</v>
      </c>
      <c r="D3" s="37" t="s">
        <v>64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/>
    </row>
    <row r="4" spans="1:13" ht="12.75">
      <c r="A4" s="16">
        <v>1</v>
      </c>
      <c r="B4" t="s">
        <v>78</v>
      </c>
      <c r="D4" s="14" t="s">
        <v>65</v>
      </c>
      <c r="E4" s="10"/>
      <c r="F4" s="10">
        <v>148.53</v>
      </c>
      <c r="G4" s="11"/>
      <c r="H4" s="10">
        <v>150.47</v>
      </c>
      <c r="I4" s="10">
        <v>158.12</v>
      </c>
      <c r="J4" s="10"/>
      <c r="K4" s="10"/>
      <c r="M4" s="27">
        <f aca="true" t="shared" si="0" ref="M4:M15">MAX(E4:J4)</f>
        <v>158.12</v>
      </c>
    </row>
    <row r="5" spans="1:13" ht="12.75">
      <c r="A5" s="16">
        <v>2</v>
      </c>
      <c r="B5" t="s">
        <v>73</v>
      </c>
      <c r="D5" s="14" t="s">
        <v>65</v>
      </c>
      <c r="E5" s="10"/>
      <c r="F5" s="10"/>
      <c r="G5" s="10"/>
      <c r="H5" s="10">
        <v>196.92</v>
      </c>
      <c r="I5" s="10"/>
      <c r="J5" s="10"/>
      <c r="K5" s="10"/>
      <c r="M5" s="27">
        <f t="shared" si="0"/>
        <v>196.92</v>
      </c>
    </row>
    <row r="6" spans="1:13" ht="12.75">
      <c r="A6" s="16">
        <v>3</v>
      </c>
      <c r="B6" t="s">
        <v>79</v>
      </c>
      <c r="D6" s="14" t="s">
        <v>65</v>
      </c>
      <c r="E6" s="10">
        <v>143.72</v>
      </c>
      <c r="F6" s="10">
        <v>140.61</v>
      </c>
      <c r="G6" s="10">
        <v>142.37</v>
      </c>
      <c r="H6" s="10"/>
      <c r="I6" s="10"/>
      <c r="J6" s="10"/>
      <c r="K6" s="10"/>
      <c r="M6" s="27">
        <f t="shared" si="0"/>
        <v>143.72</v>
      </c>
    </row>
    <row r="7" spans="1:13" ht="12.75">
      <c r="A7" s="16">
        <v>4</v>
      </c>
      <c r="B7" t="s">
        <v>80</v>
      </c>
      <c r="D7" s="14" t="s">
        <v>65</v>
      </c>
      <c r="E7" s="10">
        <v>137.64</v>
      </c>
      <c r="F7" s="10">
        <v>135.43</v>
      </c>
      <c r="G7" s="10">
        <v>149.48</v>
      </c>
      <c r="H7" s="10">
        <v>142.76</v>
      </c>
      <c r="I7" s="10"/>
      <c r="J7" s="10">
        <v>160.73</v>
      </c>
      <c r="K7" s="10"/>
      <c r="M7" s="27">
        <f t="shared" si="0"/>
        <v>160.73</v>
      </c>
    </row>
    <row r="8" spans="1:13" ht="12.75">
      <c r="A8" s="16">
        <v>5</v>
      </c>
      <c r="B8" t="s">
        <v>81</v>
      </c>
      <c r="D8" s="14" t="s">
        <v>65</v>
      </c>
      <c r="E8" s="10">
        <v>96.4</v>
      </c>
      <c r="F8" s="10">
        <v>128.74</v>
      </c>
      <c r="G8" s="10">
        <v>132.43</v>
      </c>
      <c r="H8" s="10">
        <v>134.86</v>
      </c>
      <c r="I8" s="10">
        <v>141.35</v>
      </c>
      <c r="J8" s="10">
        <v>139.2</v>
      </c>
      <c r="K8" s="10"/>
      <c r="M8" s="27">
        <f t="shared" si="0"/>
        <v>141.35</v>
      </c>
    </row>
    <row r="9" spans="1:13" ht="12.75">
      <c r="A9" s="16">
        <v>6</v>
      </c>
      <c r="B9" t="s">
        <v>82</v>
      </c>
      <c r="D9" s="14" t="s">
        <v>65</v>
      </c>
      <c r="E9" s="10">
        <v>68.4</v>
      </c>
      <c r="F9" s="10">
        <v>99.2</v>
      </c>
      <c r="G9" s="10"/>
      <c r="H9" s="10">
        <v>105.71</v>
      </c>
      <c r="I9" s="10">
        <v>107.92</v>
      </c>
      <c r="J9" s="10">
        <v>108.18</v>
      </c>
      <c r="K9" s="10"/>
      <c r="M9" s="27">
        <f t="shared" si="0"/>
        <v>108.18</v>
      </c>
    </row>
    <row r="10" spans="1:13" ht="12.75">
      <c r="A10" s="16">
        <v>7</v>
      </c>
      <c r="B10" t="s">
        <v>83</v>
      </c>
      <c r="D10" s="14" t="s">
        <v>65</v>
      </c>
      <c r="E10" s="10">
        <v>175.15</v>
      </c>
      <c r="F10" s="10"/>
      <c r="G10" s="10"/>
      <c r="H10" s="10">
        <v>182.64</v>
      </c>
      <c r="I10" s="10"/>
      <c r="J10" s="10">
        <v>185.55</v>
      </c>
      <c r="K10" s="10"/>
      <c r="M10" s="27">
        <f t="shared" si="0"/>
        <v>185.55</v>
      </c>
    </row>
    <row r="11" spans="1:13" ht="12.75">
      <c r="A11" s="16">
        <v>8</v>
      </c>
      <c r="B11" t="s">
        <v>84</v>
      </c>
      <c r="D11" s="14" t="s">
        <v>65</v>
      </c>
      <c r="E11" s="10"/>
      <c r="F11" s="10">
        <v>139.7</v>
      </c>
      <c r="G11" s="10"/>
      <c r="H11" s="10">
        <v>152.25</v>
      </c>
      <c r="I11" s="10">
        <v>160.41</v>
      </c>
      <c r="J11" s="10">
        <v>165.58</v>
      </c>
      <c r="K11" s="10"/>
      <c r="M11" s="27">
        <f t="shared" si="0"/>
        <v>165.58</v>
      </c>
    </row>
    <row r="12" spans="1:13" ht="12.75">
      <c r="A12" s="16">
        <v>9</v>
      </c>
      <c r="B12" t="s">
        <v>41</v>
      </c>
      <c r="D12" s="14" t="s">
        <v>65</v>
      </c>
      <c r="E12" s="10"/>
      <c r="F12" s="10"/>
      <c r="G12" s="10">
        <v>147.17</v>
      </c>
      <c r="H12" s="10"/>
      <c r="I12" s="10">
        <v>149.6</v>
      </c>
      <c r="J12" s="10">
        <v>153.85</v>
      </c>
      <c r="K12" s="10"/>
      <c r="M12" s="27">
        <f t="shared" si="0"/>
        <v>153.85</v>
      </c>
    </row>
    <row r="13" spans="1:13" ht="12.75">
      <c r="A13" s="16">
        <v>10</v>
      </c>
      <c r="B13" t="s">
        <v>49</v>
      </c>
      <c r="D13" s="14" t="s">
        <v>65</v>
      </c>
      <c r="E13" s="10"/>
      <c r="F13" s="10">
        <v>218.86</v>
      </c>
      <c r="G13" s="10">
        <v>220.26</v>
      </c>
      <c r="H13" s="10">
        <v>224</v>
      </c>
      <c r="I13" s="10">
        <v>238.7</v>
      </c>
      <c r="J13" s="10"/>
      <c r="K13" s="10"/>
      <c r="M13" s="27">
        <f t="shared" si="0"/>
        <v>238.7</v>
      </c>
    </row>
    <row r="14" spans="1:13" ht="12.75">
      <c r="A14" s="16">
        <v>11</v>
      </c>
      <c r="B14" t="s">
        <v>54</v>
      </c>
      <c r="D14" s="14" t="s">
        <v>65</v>
      </c>
      <c r="E14" s="10">
        <v>177.28</v>
      </c>
      <c r="F14" s="10"/>
      <c r="G14" s="10"/>
      <c r="H14" s="10"/>
      <c r="I14" s="10">
        <v>189.64</v>
      </c>
      <c r="J14" s="10">
        <v>200.89</v>
      </c>
      <c r="K14" s="10"/>
      <c r="M14" s="27">
        <f t="shared" si="0"/>
        <v>200.89</v>
      </c>
    </row>
    <row r="15" spans="1:13" ht="12.75">
      <c r="A15" s="16">
        <v>12</v>
      </c>
      <c r="B15" t="s">
        <v>85</v>
      </c>
      <c r="D15" s="14" t="s">
        <v>65</v>
      </c>
      <c r="E15" s="10">
        <v>136.02</v>
      </c>
      <c r="F15" s="10">
        <v>135.25</v>
      </c>
      <c r="G15" s="10">
        <v>128.96</v>
      </c>
      <c r="H15" s="10">
        <v>134.2</v>
      </c>
      <c r="I15" s="10">
        <v>133.9</v>
      </c>
      <c r="J15" s="10"/>
      <c r="K15" s="10"/>
      <c r="M15" s="27">
        <f t="shared" si="0"/>
        <v>136.02</v>
      </c>
    </row>
    <row r="16" spans="1:13" ht="12.75">
      <c r="A16" s="16"/>
      <c r="D16" s="14"/>
      <c r="E16" s="10"/>
      <c r="F16" s="10"/>
      <c r="G16" s="10"/>
      <c r="H16" s="10"/>
      <c r="I16" s="10"/>
      <c r="J16" s="10"/>
      <c r="K16" s="10"/>
      <c r="M16" s="27"/>
    </row>
    <row r="17" spans="1:13" ht="12.75">
      <c r="A17" s="16"/>
      <c r="D17" s="14"/>
      <c r="E17" s="10"/>
      <c r="F17" s="10"/>
      <c r="G17" s="10"/>
      <c r="H17" s="10"/>
      <c r="I17" s="10"/>
      <c r="J17" s="10"/>
      <c r="K17" s="10"/>
      <c r="M17" s="27"/>
    </row>
    <row r="18" spans="1:13" ht="12.75">
      <c r="A18" s="16">
        <v>21</v>
      </c>
      <c r="B18" t="s">
        <v>53</v>
      </c>
      <c r="D18" s="14" t="s">
        <v>66</v>
      </c>
      <c r="E18" s="10"/>
      <c r="F18" s="10">
        <v>204.29</v>
      </c>
      <c r="G18" s="10"/>
      <c r="H18" s="10">
        <v>213.25</v>
      </c>
      <c r="I18" s="10"/>
      <c r="J18" s="10">
        <v>214.18</v>
      </c>
      <c r="K18" s="10"/>
      <c r="M18" s="27">
        <f aca="true" t="shared" si="1" ref="M18:M36">MAX(E18:J18)</f>
        <v>214.18</v>
      </c>
    </row>
    <row r="19" spans="1:13" ht="12.75">
      <c r="A19" s="16">
        <v>22</v>
      </c>
      <c r="B19" t="s">
        <v>56</v>
      </c>
      <c r="D19" s="14" t="s">
        <v>66</v>
      </c>
      <c r="E19" s="10">
        <v>188.23</v>
      </c>
      <c r="F19" s="10"/>
      <c r="G19" s="10"/>
      <c r="H19" s="10"/>
      <c r="I19" s="10">
        <v>191.23</v>
      </c>
      <c r="J19" s="10"/>
      <c r="K19" s="10"/>
      <c r="M19" s="27">
        <f t="shared" si="1"/>
        <v>191.23</v>
      </c>
    </row>
    <row r="20" spans="1:13" ht="12.75">
      <c r="A20" s="16">
        <v>23</v>
      </c>
      <c r="B20" t="s">
        <v>73</v>
      </c>
      <c r="D20" s="14" t="s">
        <v>66</v>
      </c>
      <c r="E20" s="10">
        <v>233.87</v>
      </c>
      <c r="F20" s="10"/>
      <c r="G20" s="10"/>
      <c r="H20" s="10"/>
      <c r="I20" s="10"/>
      <c r="J20" s="10">
        <v>238.41</v>
      </c>
      <c r="K20" s="10"/>
      <c r="M20" s="27">
        <f t="shared" si="1"/>
        <v>238.41</v>
      </c>
    </row>
    <row r="21" spans="1:13" ht="12.75">
      <c r="A21" s="16">
        <v>24</v>
      </c>
      <c r="B21" t="s">
        <v>51</v>
      </c>
      <c r="D21" s="14" t="s">
        <v>66</v>
      </c>
      <c r="E21" s="10"/>
      <c r="F21" s="10"/>
      <c r="G21" s="10"/>
      <c r="H21" s="10">
        <v>222.9</v>
      </c>
      <c r="I21" s="10">
        <v>236.82</v>
      </c>
      <c r="J21" s="10"/>
      <c r="K21" s="10"/>
      <c r="M21" s="27">
        <f t="shared" si="1"/>
        <v>236.82</v>
      </c>
    </row>
    <row r="22" spans="1:13" ht="12.75">
      <c r="A22" s="16">
        <v>25</v>
      </c>
      <c r="B22" t="s">
        <v>45</v>
      </c>
      <c r="D22" s="14" t="s">
        <v>66</v>
      </c>
      <c r="E22" s="10"/>
      <c r="F22" s="10">
        <v>218.21</v>
      </c>
      <c r="G22" s="10">
        <v>245.5</v>
      </c>
      <c r="H22" s="10">
        <v>242.32</v>
      </c>
      <c r="I22" s="10"/>
      <c r="J22" s="10">
        <v>252.81</v>
      </c>
      <c r="K22" s="10"/>
      <c r="M22" s="27">
        <f t="shared" si="1"/>
        <v>252.81</v>
      </c>
    </row>
    <row r="23" spans="1:13" ht="12.75">
      <c r="A23" s="16">
        <v>26</v>
      </c>
      <c r="B23" t="s">
        <v>74</v>
      </c>
      <c r="D23" s="14" t="s">
        <v>66</v>
      </c>
      <c r="E23" s="10"/>
      <c r="F23" s="10">
        <v>173.38</v>
      </c>
      <c r="G23" s="10">
        <v>180.68</v>
      </c>
      <c r="H23" s="10"/>
      <c r="I23" s="10"/>
      <c r="J23" s="10">
        <v>186.97</v>
      </c>
      <c r="K23" s="10"/>
      <c r="M23" s="27">
        <f t="shared" si="1"/>
        <v>186.97</v>
      </c>
    </row>
    <row r="24" spans="1:13" ht="12.75">
      <c r="A24" s="16">
        <v>27</v>
      </c>
      <c r="B24" t="s">
        <v>46</v>
      </c>
      <c r="D24" s="14" t="s">
        <v>66</v>
      </c>
      <c r="E24" s="10">
        <v>170.55</v>
      </c>
      <c r="F24" s="10">
        <v>174.71</v>
      </c>
      <c r="G24" s="10">
        <v>182.44</v>
      </c>
      <c r="H24" s="10"/>
      <c r="I24" s="10"/>
      <c r="J24" s="10"/>
      <c r="K24" s="10"/>
      <c r="M24" s="27">
        <f t="shared" si="1"/>
        <v>182.44</v>
      </c>
    </row>
    <row r="25" spans="1:13" ht="12.75">
      <c r="A25" s="16">
        <v>28</v>
      </c>
      <c r="B25" t="s">
        <v>21</v>
      </c>
      <c r="D25" s="14" t="s">
        <v>66</v>
      </c>
      <c r="E25" s="10">
        <v>171.81</v>
      </c>
      <c r="F25" s="10"/>
      <c r="G25" s="10"/>
      <c r="H25" s="10">
        <v>183.85</v>
      </c>
      <c r="I25" s="10"/>
      <c r="J25" s="10"/>
      <c r="K25" s="10"/>
      <c r="M25" s="27">
        <f t="shared" si="1"/>
        <v>183.85</v>
      </c>
    </row>
    <row r="26" spans="1:13" ht="12.75">
      <c r="A26" s="16">
        <v>29</v>
      </c>
      <c r="B26" t="s">
        <v>19</v>
      </c>
      <c r="D26" s="14" t="s">
        <v>66</v>
      </c>
      <c r="E26" s="10">
        <v>205.92</v>
      </c>
      <c r="F26" s="10"/>
      <c r="G26" s="10">
        <v>210.8</v>
      </c>
      <c r="H26" s="10">
        <v>214.2</v>
      </c>
      <c r="I26" s="10"/>
      <c r="J26" s="10">
        <v>222.25</v>
      </c>
      <c r="K26" s="10"/>
      <c r="M26" s="27">
        <f t="shared" si="1"/>
        <v>222.25</v>
      </c>
    </row>
    <row r="27" spans="1:13" ht="12.75">
      <c r="A27" s="16">
        <v>30</v>
      </c>
      <c r="B27" t="s">
        <v>57</v>
      </c>
      <c r="D27" s="14" t="s">
        <v>66</v>
      </c>
      <c r="E27" s="10">
        <v>127.39</v>
      </c>
      <c r="F27" s="10"/>
      <c r="G27" s="10">
        <v>155.8</v>
      </c>
      <c r="H27" s="10"/>
      <c r="I27" s="10"/>
      <c r="J27" s="10"/>
      <c r="K27" s="10"/>
      <c r="M27" s="27">
        <f t="shared" si="1"/>
        <v>155.8</v>
      </c>
    </row>
    <row r="28" spans="1:13" ht="12.75">
      <c r="A28" s="16">
        <v>31</v>
      </c>
      <c r="B28" t="s">
        <v>75</v>
      </c>
      <c r="D28" s="14" t="s">
        <v>66</v>
      </c>
      <c r="E28" s="10"/>
      <c r="F28" s="10">
        <v>157.42</v>
      </c>
      <c r="G28" s="10">
        <v>163.82</v>
      </c>
      <c r="H28" s="10"/>
      <c r="I28" s="10"/>
      <c r="J28" s="10">
        <v>161.48</v>
      </c>
      <c r="K28" s="10"/>
      <c r="M28" s="27">
        <f t="shared" si="1"/>
        <v>163.82</v>
      </c>
    </row>
    <row r="29" spans="1:13" ht="12.75">
      <c r="A29" s="16">
        <v>32</v>
      </c>
      <c r="B29" t="s">
        <v>18</v>
      </c>
      <c r="D29" s="14" t="s">
        <v>66</v>
      </c>
      <c r="E29" s="10">
        <v>201.08</v>
      </c>
      <c r="F29" s="10"/>
      <c r="G29" s="10"/>
      <c r="H29" s="10">
        <v>207.51</v>
      </c>
      <c r="I29" s="10">
        <v>220.72</v>
      </c>
      <c r="J29" s="10"/>
      <c r="K29" s="10"/>
      <c r="M29" s="27">
        <f t="shared" si="1"/>
        <v>220.72</v>
      </c>
    </row>
    <row r="30" spans="1:13" ht="12.75">
      <c r="A30" s="16">
        <v>33</v>
      </c>
      <c r="B30" t="s">
        <v>41</v>
      </c>
      <c r="D30" s="14" t="s">
        <v>66</v>
      </c>
      <c r="E30" s="10">
        <v>143.22</v>
      </c>
      <c r="F30" s="10"/>
      <c r="G30" s="10"/>
      <c r="H30" s="10"/>
      <c r="I30" s="10">
        <v>153.1</v>
      </c>
      <c r="J30" s="10">
        <v>153.06</v>
      </c>
      <c r="K30" s="10"/>
      <c r="M30" s="27">
        <f t="shared" si="1"/>
        <v>153.1</v>
      </c>
    </row>
    <row r="31" spans="1:13" ht="12.75">
      <c r="A31" s="16">
        <v>34</v>
      </c>
      <c r="B31" t="s">
        <v>76</v>
      </c>
      <c r="D31" s="14" t="s">
        <v>66</v>
      </c>
      <c r="E31" s="10">
        <v>182.6</v>
      </c>
      <c r="F31" s="10">
        <v>191.43</v>
      </c>
      <c r="G31" s="10">
        <v>204.8</v>
      </c>
      <c r="H31" s="10"/>
      <c r="I31" s="10"/>
      <c r="J31" s="10"/>
      <c r="K31" s="10"/>
      <c r="M31" s="27">
        <f t="shared" si="1"/>
        <v>204.8</v>
      </c>
    </row>
    <row r="32" spans="1:13" ht="12.75">
      <c r="A32" s="16">
        <v>35</v>
      </c>
      <c r="B32" t="s">
        <v>30</v>
      </c>
      <c r="D32" s="14" t="s">
        <v>66</v>
      </c>
      <c r="E32" s="10">
        <v>184.75</v>
      </c>
      <c r="F32" s="10">
        <v>197.86</v>
      </c>
      <c r="G32" s="10">
        <v>194.45</v>
      </c>
      <c r="H32" s="10">
        <v>200.87</v>
      </c>
      <c r="I32" s="10">
        <v>207.06</v>
      </c>
      <c r="J32" s="10">
        <v>206</v>
      </c>
      <c r="K32" s="10"/>
      <c r="M32" s="27">
        <f t="shared" si="1"/>
        <v>207.06</v>
      </c>
    </row>
    <row r="33" spans="1:13" ht="12.75">
      <c r="A33" s="16">
        <v>36</v>
      </c>
      <c r="B33" t="s">
        <v>54</v>
      </c>
      <c r="D33" s="14" t="s">
        <v>66</v>
      </c>
      <c r="E33" s="10"/>
      <c r="F33" s="10">
        <v>203.16</v>
      </c>
      <c r="G33" s="10">
        <v>216.66</v>
      </c>
      <c r="H33" s="10">
        <v>219.07</v>
      </c>
      <c r="I33" s="10"/>
      <c r="J33" s="10"/>
      <c r="K33" s="10"/>
      <c r="M33" s="27">
        <f t="shared" si="1"/>
        <v>219.07</v>
      </c>
    </row>
    <row r="34" spans="1:13" ht="12.75">
      <c r="A34" s="16">
        <v>37</v>
      </c>
      <c r="B34" t="s">
        <v>43</v>
      </c>
      <c r="D34" s="14" t="s">
        <v>66</v>
      </c>
      <c r="E34" s="10"/>
      <c r="F34" s="10"/>
      <c r="G34" s="10">
        <v>188.49</v>
      </c>
      <c r="H34" s="10"/>
      <c r="I34" s="10"/>
      <c r="J34" s="10">
        <v>189.07</v>
      </c>
      <c r="K34" s="10"/>
      <c r="M34" s="27">
        <f t="shared" si="1"/>
        <v>189.07</v>
      </c>
    </row>
    <row r="35" spans="1:13" ht="12.75">
      <c r="A35" s="16">
        <v>38</v>
      </c>
      <c r="B35" t="s">
        <v>77</v>
      </c>
      <c r="D35" s="14" t="s">
        <v>66</v>
      </c>
      <c r="E35" s="10"/>
      <c r="F35" s="10">
        <v>237.83</v>
      </c>
      <c r="G35" s="10"/>
      <c r="H35" s="10"/>
      <c r="I35" s="10"/>
      <c r="J35" s="10"/>
      <c r="K35" s="10"/>
      <c r="M35" s="27">
        <f t="shared" si="1"/>
        <v>237.83</v>
      </c>
    </row>
    <row r="36" spans="1:13" ht="12.75">
      <c r="A36" s="16">
        <v>39</v>
      </c>
      <c r="B36" t="s">
        <v>20</v>
      </c>
      <c r="D36" s="14" t="s">
        <v>66</v>
      </c>
      <c r="E36" s="10"/>
      <c r="F36" s="10"/>
      <c r="G36" s="10"/>
      <c r="H36" s="10"/>
      <c r="I36" s="10">
        <v>201.28</v>
      </c>
      <c r="J36" s="10"/>
      <c r="K36" s="10"/>
      <c r="M36" s="27">
        <f t="shared" si="1"/>
        <v>201.28</v>
      </c>
    </row>
    <row r="37" ht="12.75">
      <c r="Y37" s="14"/>
    </row>
    <row r="38" spans="1:25" ht="12.75">
      <c r="A38" s="14"/>
      <c r="B38" s="14"/>
      <c r="C38" s="9" t="s">
        <v>67</v>
      </c>
      <c r="D38" s="9" t="s">
        <v>23</v>
      </c>
      <c r="H38" s="14"/>
      <c r="I38" s="14"/>
      <c r="J38" s="14"/>
      <c r="K38" s="9" t="s">
        <v>68</v>
      </c>
      <c r="M38" s="39" t="s">
        <v>23</v>
      </c>
      <c r="O38" s="14"/>
      <c r="P38" s="9"/>
      <c r="Q38" s="9"/>
      <c r="U38" s="14"/>
      <c r="V38" s="14"/>
      <c r="W38" s="9"/>
      <c r="Y38" s="39"/>
    </row>
    <row r="39" spans="1:25" ht="12.75">
      <c r="A39" s="14"/>
      <c r="B39" s="14"/>
      <c r="H39" s="14"/>
      <c r="I39" s="14"/>
      <c r="J39" s="14"/>
      <c r="O39" s="14"/>
      <c r="U39" s="14"/>
      <c r="V39" s="14"/>
      <c r="Y39" s="14"/>
    </row>
    <row r="40" spans="1:25" ht="12.75">
      <c r="A40" s="14" t="s">
        <v>69</v>
      </c>
      <c r="B40" s="14" t="s">
        <v>62</v>
      </c>
      <c r="C40" t="s">
        <v>1</v>
      </c>
      <c r="E40" t="s">
        <v>64</v>
      </c>
      <c r="F40" t="s">
        <v>70</v>
      </c>
      <c r="H40" s="14" t="s">
        <v>69</v>
      </c>
      <c r="I40" s="14" t="s">
        <v>62</v>
      </c>
      <c r="J40" t="s">
        <v>1</v>
      </c>
      <c r="L40" s="14" t="s">
        <v>64</v>
      </c>
      <c r="M40" s="14" t="s">
        <v>71</v>
      </c>
      <c r="O40" s="14"/>
      <c r="U40" s="14"/>
      <c r="V40" s="14"/>
      <c r="X40" s="14"/>
      <c r="Y40" s="14"/>
    </row>
    <row r="41" spans="1:25" ht="12.75">
      <c r="A41" s="14"/>
      <c r="B41" s="14"/>
      <c r="H41" s="14"/>
      <c r="I41" s="14"/>
      <c r="O41" s="14"/>
      <c r="U41" s="14"/>
      <c r="Y41" s="14"/>
    </row>
    <row r="42" spans="1:25" ht="12.75">
      <c r="A42" s="14">
        <v>1</v>
      </c>
      <c r="B42" s="16">
        <v>10</v>
      </c>
      <c r="C42" t="s">
        <v>49</v>
      </c>
      <c r="E42" s="14" t="s">
        <v>65</v>
      </c>
      <c r="F42" s="10">
        <v>238.7</v>
      </c>
      <c r="H42" s="14">
        <v>1</v>
      </c>
      <c r="I42" s="16">
        <v>25</v>
      </c>
      <c r="J42" t="s">
        <v>45</v>
      </c>
      <c r="L42" s="14" t="s">
        <v>66</v>
      </c>
      <c r="M42" s="27">
        <v>252.81</v>
      </c>
      <c r="O42" s="14"/>
      <c r="S42" s="27"/>
      <c r="U42" s="14"/>
      <c r="X42" s="14"/>
      <c r="Y42" s="27"/>
    </row>
    <row r="43" spans="1:25" ht="12.75">
      <c r="A43" s="14">
        <v>2</v>
      </c>
      <c r="B43" s="16">
        <v>11</v>
      </c>
      <c r="C43" t="s">
        <v>54</v>
      </c>
      <c r="E43" s="14" t="s">
        <v>65</v>
      </c>
      <c r="F43" s="10">
        <v>200.89</v>
      </c>
      <c r="H43" s="14">
        <v>2</v>
      </c>
      <c r="I43" s="16">
        <v>23</v>
      </c>
      <c r="J43" t="s">
        <v>73</v>
      </c>
      <c r="L43" s="14" t="s">
        <v>66</v>
      </c>
      <c r="M43" s="27">
        <v>238.41</v>
      </c>
      <c r="O43" s="14"/>
      <c r="S43" s="27"/>
      <c r="U43" s="14"/>
      <c r="X43" s="14"/>
      <c r="Y43" s="27"/>
    </row>
    <row r="44" spans="1:25" ht="12.75">
      <c r="A44" s="14">
        <v>3</v>
      </c>
      <c r="B44" s="16">
        <v>2</v>
      </c>
      <c r="C44" t="s">
        <v>73</v>
      </c>
      <c r="E44" s="14" t="s">
        <v>65</v>
      </c>
      <c r="F44" s="10">
        <v>196.92</v>
      </c>
      <c r="H44" s="14">
        <v>3</v>
      </c>
      <c r="I44" s="16">
        <v>38</v>
      </c>
      <c r="J44" t="s">
        <v>77</v>
      </c>
      <c r="L44" s="14" t="s">
        <v>66</v>
      </c>
      <c r="M44" s="27">
        <v>237.83</v>
      </c>
      <c r="O44" s="14"/>
      <c r="S44" s="27"/>
      <c r="U44" s="14"/>
      <c r="X44" s="14"/>
      <c r="Y44" s="27"/>
    </row>
    <row r="45" spans="1:25" ht="12.75">
      <c r="A45" s="14">
        <v>4</v>
      </c>
      <c r="B45" s="16">
        <v>7</v>
      </c>
      <c r="C45" t="s">
        <v>83</v>
      </c>
      <c r="E45" s="14" t="s">
        <v>65</v>
      </c>
      <c r="F45" s="10">
        <v>185.55</v>
      </c>
      <c r="H45" s="14">
        <v>4</v>
      </c>
      <c r="I45" s="16">
        <v>24</v>
      </c>
      <c r="J45" t="s">
        <v>51</v>
      </c>
      <c r="L45" s="14" t="s">
        <v>66</v>
      </c>
      <c r="M45" s="27">
        <v>236.82</v>
      </c>
      <c r="O45" s="14"/>
      <c r="S45" s="27"/>
      <c r="U45" s="14"/>
      <c r="X45" s="14"/>
      <c r="Y45" s="27"/>
    </row>
    <row r="46" spans="1:25" ht="12.75">
      <c r="A46" s="14">
        <v>5</v>
      </c>
      <c r="B46" s="16">
        <v>8</v>
      </c>
      <c r="C46" t="s">
        <v>84</v>
      </c>
      <c r="E46" s="14" t="s">
        <v>65</v>
      </c>
      <c r="F46" s="10">
        <v>165.58</v>
      </c>
      <c r="H46" s="14">
        <v>5</v>
      </c>
      <c r="I46" s="16">
        <v>29</v>
      </c>
      <c r="J46" t="s">
        <v>19</v>
      </c>
      <c r="L46" s="14" t="s">
        <v>66</v>
      </c>
      <c r="M46" s="27">
        <v>222.25</v>
      </c>
      <c r="O46" s="14"/>
      <c r="S46" s="27"/>
      <c r="U46" s="14"/>
      <c r="X46" s="14"/>
      <c r="Y46" s="27"/>
    </row>
    <row r="47" spans="1:25" ht="12.75">
      <c r="A47" s="14">
        <v>6</v>
      </c>
      <c r="B47" s="16">
        <v>4</v>
      </c>
      <c r="C47" t="s">
        <v>80</v>
      </c>
      <c r="E47" s="14" t="s">
        <v>65</v>
      </c>
      <c r="F47" s="10">
        <v>160.73</v>
      </c>
      <c r="H47" s="14">
        <v>6</v>
      </c>
      <c r="I47" s="16">
        <v>32</v>
      </c>
      <c r="J47" t="s">
        <v>18</v>
      </c>
      <c r="L47" s="14" t="s">
        <v>66</v>
      </c>
      <c r="M47" s="27">
        <v>220.72</v>
      </c>
      <c r="O47" s="14"/>
      <c r="S47" s="27"/>
      <c r="U47" s="14"/>
      <c r="X47" s="14"/>
      <c r="Y47" s="27"/>
    </row>
    <row r="48" spans="1:25" ht="12.75">
      <c r="A48" s="14">
        <v>7</v>
      </c>
      <c r="B48" s="16">
        <v>1</v>
      </c>
      <c r="C48" t="s">
        <v>78</v>
      </c>
      <c r="E48" s="14" t="s">
        <v>65</v>
      </c>
      <c r="F48" s="10">
        <v>158.12</v>
      </c>
      <c r="H48" s="14">
        <v>7</v>
      </c>
      <c r="I48" s="16">
        <v>36</v>
      </c>
      <c r="J48" t="s">
        <v>54</v>
      </c>
      <c r="L48" s="14" t="s">
        <v>66</v>
      </c>
      <c r="M48" s="27">
        <v>219.07</v>
      </c>
      <c r="O48" s="14"/>
      <c r="S48" s="27"/>
      <c r="U48" s="14"/>
      <c r="X48" s="14"/>
      <c r="Y48" s="27"/>
    </row>
    <row r="49" spans="1:25" ht="12.75">
      <c r="A49" s="14">
        <v>8</v>
      </c>
      <c r="B49" s="16">
        <v>9</v>
      </c>
      <c r="C49" t="s">
        <v>41</v>
      </c>
      <c r="E49" s="14" t="s">
        <v>65</v>
      </c>
      <c r="F49" s="10">
        <v>153.85</v>
      </c>
      <c r="H49" s="14">
        <v>8</v>
      </c>
      <c r="I49" s="16">
        <v>21</v>
      </c>
      <c r="J49" t="s">
        <v>53</v>
      </c>
      <c r="L49" s="14" t="s">
        <v>66</v>
      </c>
      <c r="M49" s="27">
        <v>214.18</v>
      </c>
      <c r="O49" s="14"/>
      <c r="S49" s="27"/>
      <c r="U49" s="14"/>
      <c r="X49" s="14"/>
      <c r="Y49" s="27"/>
    </row>
    <row r="50" spans="1:25" ht="12.75">
      <c r="A50" s="14">
        <v>9</v>
      </c>
      <c r="B50" s="16">
        <v>3</v>
      </c>
      <c r="C50" t="s">
        <v>79</v>
      </c>
      <c r="E50" s="14" t="s">
        <v>65</v>
      </c>
      <c r="F50" s="10">
        <v>143.72</v>
      </c>
      <c r="H50" s="14">
        <v>9</v>
      </c>
      <c r="I50" s="16">
        <v>35</v>
      </c>
      <c r="J50" t="s">
        <v>30</v>
      </c>
      <c r="L50" s="14" t="s">
        <v>66</v>
      </c>
      <c r="M50" s="27">
        <v>207.06</v>
      </c>
      <c r="O50" s="14"/>
      <c r="S50" s="27"/>
      <c r="U50" s="14"/>
      <c r="X50" s="14"/>
      <c r="Y50" s="27"/>
    </row>
    <row r="51" spans="1:25" ht="12.75">
      <c r="A51" s="14">
        <v>10</v>
      </c>
      <c r="B51" s="16">
        <v>5</v>
      </c>
      <c r="C51" t="s">
        <v>81</v>
      </c>
      <c r="E51" s="14" t="s">
        <v>65</v>
      </c>
      <c r="F51" s="10">
        <v>141.35</v>
      </c>
      <c r="H51" s="14">
        <v>10</v>
      </c>
      <c r="I51" s="16">
        <v>34</v>
      </c>
      <c r="J51" t="s">
        <v>76</v>
      </c>
      <c r="L51" s="14" t="s">
        <v>66</v>
      </c>
      <c r="M51" s="27">
        <v>204.8</v>
      </c>
      <c r="O51" s="14"/>
      <c r="S51" s="27"/>
      <c r="U51" s="14"/>
      <c r="X51" s="14"/>
      <c r="Y51" s="27"/>
    </row>
    <row r="52" spans="1:25" ht="12.75">
      <c r="A52" s="14">
        <v>11</v>
      </c>
      <c r="B52" s="16">
        <v>12</v>
      </c>
      <c r="C52" t="s">
        <v>85</v>
      </c>
      <c r="E52" s="14" t="s">
        <v>65</v>
      </c>
      <c r="F52" s="10">
        <v>136.02</v>
      </c>
      <c r="H52" s="14">
        <v>11</v>
      </c>
      <c r="I52" s="16">
        <v>39</v>
      </c>
      <c r="J52" t="s">
        <v>20</v>
      </c>
      <c r="L52" s="14" t="s">
        <v>66</v>
      </c>
      <c r="M52" s="27">
        <v>201.28</v>
      </c>
      <c r="O52" s="14"/>
      <c r="S52" s="27"/>
      <c r="U52" s="14"/>
      <c r="X52" s="14"/>
      <c r="Y52" s="27"/>
    </row>
    <row r="53" spans="1:25" ht="12.75">
      <c r="A53" s="14">
        <v>12</v>
      </c>
      <c r="B53" s="16">
        <v>6</v>
      </c>
      <c r="C53" t="s">
        <v>82</v>
      </c>
      <c r="E53" s="14" t="s">
        <v>65</v>
      </c>
      <c r="F53" s="10">
        <v>108.18</v>
      </c>
      <c r="H53" s="14">
        <v>12</v>
      </c>
      <c r="I53" s="16">
        <v>22</v>
      </c>
      <c r="J53" t="s">
        <v>56</v>
      </c>
      <c r="L53" s="14" t="s">
        <v>66</v>
      </c>
      <c r="M53" s="27">
        <v>191.23</v>
      </c>
      <c r="O53" s="14"/>
      <c r="S53" s="27"/>
      <c r="U53" s="14"/>
      <c r="X53" s="14"/>
      <c r="Y53" s="27"/>
    </row>
    <row r="54" spans="1:25" ht="12.75">
      <c r="A54" s="14"/>
      <c r="B54" s="14"/>
      <c r="E54" s="14"/>
      <c r="F54" s="10"/>
      <c r="H54" s="14">
        <v>13</v>
      </c>
      <c r="I54" s="16">
        <v>37</v>
      </c>
      <c r="J54" t="s">
        <v>43</v>
      </c>
      <c r="L54" s="14" t="s">
        <v>66</v>
      </c>
      <c r="M54" s="27">
        <v>189.07</v>
      </c>
      <c r="O54" s="14"/>
      <c r="S54" s="27"/>
      <c r="U54" s="14"/>
      <c r="X54" s="14"/>
      <c r="Y54" s="27"/>
    </row>
    <row r="55" spans="1:25" ht="12.75">
      <c r="A55" s="14"/>
      <c r="B55" s="14"/>
      <c r="E55" s="14"/>
      <c r="F55" s="10"/>
      <c r="H55" s="14">
        <v>14</v>
      </c>
      <c r="I55" s="16">
        <v>26</v>
      </c>
      <c r="J55" t="s">
        <v>74</v>
      </c>
      <c r="L55" s="14" t="s">
        <v>66</v>
      </c>
      <c r="M55" s="27">
        <v>186.97</v>
      </c>
      <c r="O55" s="14"/>
      <c r="S55" s="27"/>
      <c r="U55" s="14"/>
      <c r="X55" s="14"/>
      <c r="Y55" s="27"/>
    </row>
    <row r="56" spans="1:25" ht="12.75">
      <c r="A56" s="14"/>
      <c r="E56" s="14"/>
      <c r="H56" s="14">
        <v>15</v>
      </c>
      <c r="I56" s="16">
        <v>28</v>
      </c>
      <c r="J56" t="s">
        <v>21</v>
      </c>
      <c r="L56" s="14" t="s">
        <v>66</v>
      </c>
      <c r="M56" s="14">
        <v>183.85</v>
      </c>
      <c r="N56" s="10"/>
      <c r="O56" s="14"/>
      <c r="U56" s="14"/>
      <c r="X56" s="14"/>
      <c r="Y56" s="14"/>
    </row>
    <row r="57" spans="1:25" ht="12.75">
      <c r="A57" s="14"/>
      <c r="E57" s="14"/>
      <c r="H57" s="14">
        <v>16</v>
      </c>
      <c r="I57" s="16">
        <v>27</v>
      </c>
      <c r="J57" t="s">
        <v>46</v>
      </c>
      <c r="L57" s="14" t="s">
        <v>66</v>
      </c>
      <c r="M57" s="14">
        <v>182.44</v>
      </c>
      <c r="O57" s="14"/>
      <c r="U57" s="14"/>
      <c r="X57" s="14"/>
      <c r="Y57" s="14"/>
    </row>
    <row r="58" spans="1:25" ht="12.75">
      <c r="A58" s="14"/>
      <c r="E58" s="14"/>
      <c r="H58" s="14">
        <v>17</v>
      </c>
      <c r="I58" s="16">
        <v>31</v>
      </c>
      <c r="J58" t="s">
        <v>75</v>
      </c>
      <c r="L58" s="14" t="s">
        <v>66</v>
      </c>
      <c r="M58" s="14">
        <v>163.82</v>
      </c>
      <c r="O58" s="14"/>
      <c r="U58" s="14"/>
      <c r="X58" s="14"/>
      <c r="Y58" s="14"/>
    </row>
    <row r="59" spans="1:25" ht="12.75">
      <c r="A59" s="14"/>
      <c r="E59" s="14"/>
      <c r="H59" s="14">
        <v>18</v>
      </c>
      <c r="I59" s="16">
        <v>30</v>
      </c>
      <c r="J59" t="s">
        <v>57</v>
      </c>
      <c r="L59" s="14" t="s">
        <v>66</v>
      </c>
      <c r="M59" s="14">
        <v>155.8</v>
      </c>
      <c r="O59" s="14"/>
      <c r="U59" s="14"/>
      <c r="X59" s="14"/>
      <c r="Y59" s="14"/>
    </row>
    <row r="60" spans="1:25" ht="12.75">
      <c r="A60" s="14"/>
      <c r="E60" s="14"/>
      <c r="H60" s="14">
        <v>19</v>
      </c>
      <c r="I60" s="16">
        <v>33</v>
      </c>
      <c r="J60" t="s">
        <v>41</v>
      </c>
      <c r="L60" s="14" t="s">
        <v>66</v>
      </c>
      <c r="M60" s="14">
        <v>153.1</v>
      </c>
      <c r="O60" s="14"/>
      <c r="U60" s="14"/>
      <c r="X60" s="14"/>
      <c r="Y60" s="14"/>
    </row>
    <row r="61" spans="1:25" ht="12.75">
      <c r="A61" s="14"/>
      <c r="E61" s="14"/>
      <c r="H61" s="14"/>
      <c r="L61" s="14"/>
      <c r="O61" s="14"/>
      <c r="U61" s="14"/>
      <c r="X61" s="14"/>
      <c r="Y61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H45"/>
  <sheetViews>
    <sheetView workbookViewId="0" topLeftCell="A1">
      <selection activeCell="K17" sqref="K17"/>
    </sheetView>
  </sheetViews>
  <sheetFormatPr defaultColWidth="9.140625" defaultRowHeight="12.75"/>
  <cols>
    <col min="2" max="2" width="23.7109375" style="0" customWidth="1"/>
    <col min="7" max="7" width="1.8515625" style="0" customWidth="1"/>
  </cols>
  <sheetData>
    <row r="1" ht="12.75">
      <c r="A1" t="s">
        <v>87</v>
      </c>
    </row>
    <row r="3" spans="1:8" ht="12.75">
      <c r="A3" t="s">
        <v>11</v>
      </c>
      <c r="B3" t="s">
        <v>12</v>
      </c>
      <c r="C3" t="s">
        <v>31</v>
      </c>
      <c r="D3" t="s">
        <v>2</v>
      </c>
      <c r="E3" t="s">
        <v>3</v>
      </c>
      <c r="F3" t="s">
        <v>4</v>
      </c>
      <c r="H3" t="s">
        <v>23</v>
      </c>
    </row>
    <row r="5" spans="1:8" ht="12.75">
      <c r="A5">
        <v>1</v>
      </c>
      <c r="B5" t="s">
        <v>89</v>
      </c>
      <c r="E5">
        <v>170.38</v>
      </c>
      <c r="H5" t="s">
        <v>9</v>
      </c>
    </row>
    <row r="6" spans="1:8" ht="12.75">
      <c r="A6">
        <v>2</v>
      </c>
      <c r="B6" t="s">
        <v>45</v>
      </c>
      <c r="C6">
        <v>211.1</v>
      </c>
      <c r="D6">
        <v>241.17</v>
      </c>
      <c r="E6">
        <v>241.19</v>
      </c>
      <c r="H6" t="s">
        <v>8</v>
      </c>
    </row>
    <row r="7" spans="1:8" ht="12.75">
      <c r="A7">
        <v>3</v>
      </c>
      <c r="B7" t="s">
        <v>17</v>
      </c>
      <c r="E7">
        <v>192.95</v>
      </c>
      <c r="H7" t="s">
        <v>9</v>
      </c>
    </row>
    <row r="8" spans="1:8" ht="12.75">
      <c r="A8">
        <v>4</v>
      </c>
      <c r="B8" t="s">
        <v>21</v>
      </c>
      <c r="C8" s="10"/>
      <c r="D8" s="10">
        <v>179.34</v>
      </c>
      <c r="E8">
        <v>173.44</v>
      </c>
      <c r="H8" t="s">
        <v>9</v>
      </c>
    </row>
    <row r="9" spans="1:8" ht="12.75">
      <c r="A9">
        <v>5</v>
      </c>
      <c r="B9" t="s">
        <v>46</v>
      </c>
      <c r="C9">
        <v>191.03</v>
      </c>
      <c r="D9">
        <v>194.88</v>
      </c>
      <c r="E9">
        <v>188.71</v>
      </c>
      <c r="H9" t="s">
        <v>9</v>
      </c>
    </row>
    <row r="10" spans="1:8" ht="12.75">
      <c r="A10">
        <v>6</v>
      </c>
      <c r="B10" t="s">
        <v>18</v>
      </c>
      <c r="D10">
        <v>209.17</v>
      </c>
      <c r="E10">
        <v>214.73</v>
      </c>
      <c r="H10" t="s">
        <v>8</v>
      </c>
    </row>
    <row r="11" spans="1:8" ht="12.75">
      <c r="A11">
        <v>7</v>
      </c>
      <c r="B11" t="s">
        <v>16</v>
      </c>
      <c r="D11">
        <v>235.79</v>
      </c>
      <c r="E11" s="10">
        <v>242.22</v>
      </c>
      <c r="F11">
        <v>232.57</v>
      </c>
      <c r="H11" t="s">
        <v>8</v>
      </c>
    </row>
    <row r="12" spans="1:8" ht="12.75">
      <c r="A12">
        <v>8</v>
      </c>
      <c r="B12" t="s">
        <v>90</v>
      </c>
      <c r="D12">
        <v>151.3</v>
      </c>
      <c r="E12" s="10">
        <v>151.09</v>
      </c>
      <c r="F12">
        <v>140.42</v>
      </c>
      <c r="H12" t="s">
        <v>60</v>
      </c>
    </row>
    <row r="13" spans="1:8" ht="12.75">
      <c r="A13">
        <v>9</v>
      </c>
      <c r="B13" t="s">
        <v>30</v>
      </c>
      <c r="C13">
        <v>194.93</v>
      </c>
      <c r="D13">
        <v>200.15</v>
      </c>
      <c r="E13">
        <v>197.28</v>
      </c>
      <c r="H13" t="s">
        <v>9</v>
      </c>
    </row>
    <row r="14" spans="1:8" ht="12.75">
      <c r="A14">
        <v>10</v>
      </c>
      <c r="B14" t="s">
        <v>49</v>
      </c>
      <c r="D14">
        <v>266.83</v>
      </c>
      <c r="E14">
        <v>267.42</v>
      </c>
      <c r="F14">
        <v>268.46</v>
      </c>
      <c r="H14" t="s">
        <v>8</v>
      </c>
    </row>
    <row r="15" spans="1:8" ht="12.75">
      <c r="A15">
        <v>11</v>
      </c>
      <c r="B15" t="s">
        <v>56</v>
      </c>
      <c r="D15">
        <v>192.02</v>
      </c>
      <c r="E15">
        <v>173.45</v>
      </c>
      <c r="F15">
        <v>167.18</v>
      </c>
      <c r="H15" t="s">
        <v>9</v>
      </c>
    </row>
    <row r="16" spans="1:8" ht="12.75">
      <c r="A16">
        <v>12</v>
      </c>
      <c r="B16" t="s">
        <v>19</v>
      </c>
      <c r="C16">
        <v>216.3</v>
      </c>
      <c r="D16">
        <v>225.33</v>
      </c>
      <c r="E16">
        <v>221.25</v>
      </c>
      <c r="H16" t="s">
        <v>8</v>
      </c>
    </row>
    <row r="17" spans="1:8" ht="12.75">
      <c r="A17">
        <v>13</v>
      </c>
      <c r="B17" t="s">
        <v>29</v>
      </c>
      <c r="D17">
        <v>181.13</v>
      </c>
      <c r="E17">
        <v>183.77</v>
      </c>
      <c r="H17" t="s">
        <v>9</v>
      </c>
    </row>
    <row r="18" spans="1:8" ht="12.75">
      <c r="A18">
        <v>14</v>
      </c>
      <c r="B18" t="s">
        <v>50</v>
      </c>
      <c r="C18">
        <v>179.03</v>
      </c>
      <c r="D18">
        <v>189.24</v>
      </c>
      <c r="E18">
        <v>153.18</v>
      </c>
      <c r="H18" t="s">
        <v>9</v>
      </c>
    </row>
    <row r="19" ht="12.75">
      <c r="E19" s="10"/>
    </row>
    <row r="20" ht="12.75">
      <c r="B20" t="s">
        <v>58</v>
      </c>
    </row>
    <row r="21" ht="12.75">
      <c r="B21" t="s">
        <v>88</v>
      </c>
    </row>
    <row r="29" spans="3:4" ht="12.75">
      <c r="C29" s="10"/>
      <c r="D29" s="10"/>
    </row>
    <row r="32" ht="12.75">
      <c r="E32" s="10"/>
    </row>
    <row r="33" ht="12.75">
      <c r="E33" s="10"/>
    </row>
    <row r="37" ht="12.75">
      <c r="E37" s="10"/>
    </row>
    <row r="45" ht="12.75">
      <c r="E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I23"/>
  <sheetViews>
    <sheetView workbookViewId="0" topLeftCell="A1">
      <selection activeCell="B1" sqref="B1:I23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21.8515625" style="0" customWidth="1"/>
  </cols>
  <sheetData>
    <row r="1" ht="12.75">
      <c r="B1" t="s">
        <v>92</v>
      </c>
    </row>
    <row r="3" spans="3:9" ht="12.75">
      <c r="C3" t="s">
        <v>1</v>
      </c>
      <c r="D3" t="s">
        <v>31</v>
      </c>
      <c r="E3" t="s">
        <v>2</v>
      </c>
      <c r="F3" t="s">
        <v>3</v>
      </c>
      <c r="G3" t="s">
        <v>4</v>
      </c>
      <c r="I3" t="s">
        <v>23</v>
      </c>
    </row>
    <row r="5" spans="2:9" ht="12.75">
      <c r="B5">
        <v>1</v>
      </c>
      <c r="C5" t="s">
        <v>27</v>
      </c>
      <c r="D5">
        <v>169.32</v>
      </c>
      <c r="E5">
        <v>175.5</v>
      </c>
      <c r="F5">
        <v>174.34</v>
      </c>
      <c r="G5">
        <v>164.87</v>
      </c>
      <c r="I5" t="s">
        <v>9</v>
      </c>
    </row>
    <row r="6" spans="2:9" ht="12.75">
      <c r="B6">
        <v>2</v>
      </c>
      <c r="C6" t="s">
        <v>89</v>
      </c>
      <c r="E6">
        <v>170</v>
      </c>
      <c r="F6">
        <v>180</v>
      </c>
      <c r="I6" t="s">
        <v>9</v>
      </c>
    </row>
    <row r="7" spans="2:9" ht="12.75">
      <c r="B7">
        <v>3</v>
      </c>
      <c r="C7" t="s">
        <v>56</v>
      </c>
      <c r="D7">
        <v>163.24</v>
      </c>
      <c r="F7">
        <v>168.97</v>
      </c>
      <c r="G7">
        <v>157.6</v>
      </c>
      <c r="I7" t="s">
        <v>9</v>
      </c>
    </row>
    <row r="8" spans="2:9" ht="12.75">
      <c r="B8">
        <v>4</v>
      </c>
      <c r="C8" t="s">
        <v>21</v>
      </c>
      <c r="D8">
        <v>183</v>
      </c>
      <c r="E8">
        <v>187.88</v>
      </c>
      <c r="F8">
        <v>174.93</v>
      </c>
      <c r="I8" t="s">
        <v>9</v>
      </c>
    </row>
    <row r="9" spans="2:9" ht="12.75">
      <c r="B9">
        <v>5</v>
      </c>
      <c r="C9" t="s">
        <v>57</v>
      </c>
      <c r="D9">
        <v>142.65</v>
      </c>
      <c r="F9">
        <v>139.13</v>
      </c>
      <c r="I9" t="s">
        <v>60</v>
      </c>
    </row>
    <row r="10" spans="2:9" ht="12.75">
      <c r="B10">
        <v>6</v>
      </c>
      <c r="C10" t="s">
        <v>18</v>
      </c>
      <c r="D10">
        <v>208.78</v>
      </c>
      <c r="E10">
        <v>213.41</v>
      </c>
      <c r="I10" t="s">
        <v>8</v>
      </c>
    </row>
    <row r="11" spans="2:9" ht="12.75">
      <c r="B11">
        <v>7</v>
      </c>
      <c r="C11" t="s">
        <v>17</v>
      </c>
      <c r="D11">
        <v>193.53</v>
      </c>
      <c r="E11">
        <v>195.46</v>
      </c>
      <c r="I11" t="s">
        <v>9</v>
      </c>
    </row>
    <row r="12" spans="2:9" ht="12.75">
      <c r="B12">
        <v>8</v>
      </c>
      <c r="C12" t="s">
        <v>30</v>
      </c>
      <c r="D12">
        <v>189.79</v>
      </c>
      <c r="F12">
        <v>183.21</v>
      </c>
      <c r="I12" t="s">
        <v>9</v>
      </c>
    </row>
    <row r="13" spans="2:9" ht="12.75">
      <c r="B13">
        <v>9</v>
      </c>
      <c r="C13" t="s">
        <v>54</v>
      </c>
      <c r="E13">
        <v>212.49</v>
      </c>
      <c r="F13">
        <v>212.06</v>
      </c>
      <c r="G13">
        <v>206.07</v>
      </c>
      <c r="I13" t="s">
        <v>8</v>
      </c>
    </row>
    <row r="14" spans="2:9" ht="12.75">
      <c r="B14">
        <v>10</v>
      </c>
      <c r="C14" t="s">
        <v>19</v>
      </c>
      <c r="E14">
        <v>218.92</v>
      </c>
      <c r="I14" t="s">
        <v>8</v>
      </c>
    </row>
    <row r="15" spans="2:9" ht="12.75">
      <c r="B15">
        <v>11</v>
      </c>
      <c r="C15" t="s">
        <v>49</v>
      </c>
      <c r="D15">
        <v>250.7</v>
      </c>
      <c r="E15">
        <v>245.48</v>
      </c>
      <c r="F15">
        <v>253.25</v>
      </c>
      <c r="I15" t="s">
        <v>8</v>
      </c>
    </row>
    <row r="16" spans="2:9" ht="12.75">
      <c r="B16">
        <v>12</v>
      </c>
      <c r="C16" t="s">
        <v>46</v>
      </c>
      <c r="E16">
        <v>192.73</v>
      </c>
      <c r="F16">
        <v>182.6</v>
      </c>
      <c r="I16" t="s">
        <v>9</v>
      </c>
    </row>
    <row r="17" spans="2:9" ht="12.75">
      <c r="B17">
        <v>13</v>
      </c>
      <c r="C17" t="s">
        <v>45</v>
      </c>
      <c r="D17">
        <v>224.67</v>
      </c>
      <c r="I17" t="s">
        <v>8</v>
      </c>
    </row>
    <row r="18" spans="2:9" ht="12.75">
      <c r="B18">
        <v>14</v>
      </c>
      <c r="C18" t="s">
        <v>74</v>
      </c>
      <c r="D18">
        <v>186.32</v>
      </c>
      <c r="E18">
        <v>197.23</v>
      </c>
      <c r="I18" t="s">
        <v>9</v>
      </c>
    </row>
    <row r="19" spans="2:9" ht="12.75">
      <c r="B19">
        <v>15</v>
      </c>
      <c r="C19" t="s">
        <v>16</v>
      </c>
      <c r="E19">
        <v>231.63</v>
      </c>
      <c r="F19">
        <v>236.36</v>
      </c>
      <c r="G19">
        <v>223.73</v>
      </c>
      <c r="I19" t="s">
        <v>8</v>
      </c>
    </row>
    <row r="20" spans="2:9" ht="12.75">
      <c r="B20">
        <v>16</v>
      </c>
      <c r="C20" t="s">
        <v>47</v>
      </c>
      <c r="D20">
        <v>191.27</v>
      </c>
      <c r="E20">
        <v>184</v>
      </c>
      <c r="F20">
        <v>182.79</v>
      </c>
      <c r="I20" t="s">
        <v>9</v>
      </c>
    </row>
    <row r="21" ht="12.75">
      <c r="F21" s="12"/>
    </row>
    <row r="22" ht="12.75">
      <c r="C22" t="s">
        <v>48</v>
      </c>
    </row>
    <row r="23" ht="12.75">
      <c r="C23" t="s"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8:H45"/>
  <sheetViews>
    <sheetView workbookViewId="0" topLeftCell="A19">
      <selection activeCell="A19" sqref="A19:H43"/>
    </sheetView>
  </sheetViews>
  <sheetFormatPr defaultColWidth="9.140625" defaultRowHeight="12.75"/>
  <cols>
    <col min="2" max="2" width="23.7109375" style="0" customWidth="1"/>
    <col min="7" max="7" width="2.57421875" style="0" customWidth="1"/>
  </cols>
  <sheetData>
    <row r="18" ht="12.75">
      <c r="A18" t="s">
        <v>42</v>
      </c>
    </row>
    <row r="19" ht="12.75">
      <c r="B19" t="s">
        <v>94</v>
      </c>
    </row>
    <row r="21" spans="1:8" ht="12.75">
      <c r="A21" t="s">
        <v>11</v>
      </c>
      <c r="B21" t="s">
        <v>12</v>
      </c>
      <c r="C21" t="s">
        <v>31</v>
      </c>
      <c r="D21" t="s">
        <v>2</v>
      </c>
      <c r="E21" t="s">
        <v>3</v>
      </c>
      <c r="F21" t="s">
        <v>4</v>
      </c>
      <c r="H21" t="s">
        <v>23</v>
      </c>
    </row>
    <row r="23" spans="1:8" ht="12.75">
      <c r="A23">
        <v>1</v>
      </c>
      <c r="B23" t="s">
        <v>40</v>
      </c>
      <c r="D23">
        <v>170.27</v>
      </c>
      <c r="E23" s="12">
        <v>169.43</v>
      </c>
      <c r="H23" t="s">
        <v>9</v>
      </c>
    </row>
    <row r="24" spans="1:8" ht="12.75">
      <c r="A24">
        <v>2</v>
      </c>
      <c r="B24" t="s">
        <v>56</v>
      </c>
      <c r="D24">
        <v>167.78</v>
      </c>
      <c r="E24" s="12">
        <v>180.61</v>
      </c>
      <c r="F24">
        <v>182.64</v>
      </c>
      <c r="H24" t="s">
        <v>9</v>
      </c>
    </row>
    <row r="25" spans="1:8" ht="12.75">
      <c r="A25">
        <v>3</v>
      </c>
      <c r="B25" t="s">
        <v>45</v>
      </c>
      <c r="C25">
        <v>212.98</v>
      </c>
      <c r="H25" t="s">
        <v>8</v>
      </c>
    </row>
    <row r="26" spans="1:8" ht="12.75">
      <c r="A26">
        <v>4</v>
      </c>
      <c r="B26" t="s">
        <v>46</v>
      </c>
      <c r="C26" s="10"/>
      <c r="D26" s="10">
        <v>196.89</v>
      </c>
      <c r="E26">
        <v>195.04</v>
      </c>
      <c r="H26" t="s">
        <v>9</v>
      </c>
    </row>
    <row r="27" spans="1:8" ht="12.75">
      <c r="A27">
        <v>5</v>
      </c>
      <c r="B27" t="s">
        <v>30</v>
      </c>
      <c r="C27">
        <v>180.14</v>
      </c>
      <c r="H27" t="s">
        <v>9</v>
      </c>
    </row>
    <row r="28" spans="1:8" ht="12.75">
      <c r="A28">
        <v>6</v>
      </c>
      <c r="B28" t="s">
        <v>19</v>
      </c>
      <c r="E28">
        <v>219.3</v>
      </c>
      <c r="H28" t="s">
        <v>8</v>
      </c>
    </row>
    <row r="29" spans="1:8" ht="12.75">
      <c r="A29">
        <v>7</v>
      </c>
      <c r="B29" t="s">
        <v>21</v>
      </c>
      <c r="E29" s="10">
        <v>176.55</v>
      </c>
      <c r="H29" t="s">
        <v>9</v>
      </c>
    </row>
    <row r="30" spans="1:8" ht="12.75">
      <c r="A30">
        <v>8</v>
      </c>
      <c r="B30" t="s">
        <v>57</v>
      </c>
      <c r="C30">
        <v>160.71</v>
      </c>
      <c r="D30">
        <v>149.46</v>
      </c>
      <c r="E30" s="10"/>
      <c r="H30" t="s">
        <v>60</v>
      </c>
    </row>
    <row r="31" spans="1:8" ht="12.75">
      <c r="A31">
        <v>9</v>
      </c>
      <c r="B31" t="s">
        <v>50</v>
      </c>
      <c r="E31">
        <v>179</v>
      </c>
      <c r="H31" t="s">
        <v>9</v>
      </c>
    </row>
    <row r="32" spans="1:8" ht="12.75">
      <c r="A32">
        <v>10</v>
      </c>
      <c r="B32" t="s">
        <v>79</v>
      </c>
      <c r="E32">
        <v>152.56</v>
      </c>
      <c r="H32" t="s">
        <v>99</v>
      </c>
    </row>
    <row r="33" spans="1:8" ht="12.75">
      <c r="A33">
        <v>11</v>
      </c>
      <c r="B33" t="s">
        <v>54</v>
      </c>
      <c r="E33" s="12">
        <v>205.25</v>
      </c>
      <c r="H33" t="s">
        <v>8</v>
      </c>
    </row>
    <row r="34" spans="1:8" ht="12.75">
      <c r="A34">
        <v>12</v>
      </c>
      <c r="B34" t="s">
        <v>20</v>
      </c>
      <c r="D34">
        <v>208.56</v>
      </c>
      <c r="E34" s="11"/>
      <c r="H34" t="s">
        <v>8</v>
      </c>
    </row>
    <row r="35" spans="1:8" ht="12.75">
      <c r="A35">
        <v>13</v>
      </c>
      <c r="B35" t="s">
        <v>18</v>
      </c>
      <c r="D35">
        <v>214.28</v>
      </c>
      <c r="E35">
        <v>208.26</v>
      </c>
      <c r="H35" t="s">
        <v>8</v>
      </c>
    </row>
    <row r="36" spans="1:8" ht="12.75">
      <c r="A36">
        <v>14</v>
      </c>
      <c r="B36" t="s">
        <v>95</v>
      </c>
      <c r="D36">
        <v>178.18</v>
      </c>
      <c r="F36">
        <v>165.73</v>
      </c>
      <c r="H36" t="s">
        <v>97</v>
      </c>
    </row>
    <row r="37" spans="1:8" ht="12.75">
      <c r="A37">
        <v>15</v>
      </c>
      <c r="B37" t="s">
        <v>53</v>
      </c>
      <c r="D37">
        <v>206.93</v>
      </c>
      <c r="E37">
        <v>204.45</v>
      </c>
      <c r="F37">
        <v>202.58</v>
      </c>
      <c r="H37" t="s">
        <v>98</v>
      </c>
    </row>
    <row r="38" spans="1:8" ht="12.75">
      <c r="A38">
        <v>16</v>
      </c>
      <c r="B38" t="s">
        <v>43</v>
      </c>
      <c r="E38">
        <v>192.02</v>
      </c>
      <c r="F38">
        <v>181.71</v>
      </c>
      <c r="H38" t="s">
        <v>9</v>
      </c>
    </row>
    <row r="39" spans="1:8" ht="12.75">
      <c r="A39">
        <v>17</v>
      </c>
      <c r="B39" t="s">
        <v>27</v>
      </c>
      <c r="D39">
        <v>180.09</v>
      </c>
      <c r="E39">
        <v>173.31</v>
      </c>
      <c r="H39" t="s">
        <v>9</v>
      </c>
    </row>
    <row r="40" spans="1:8" ht="12.75">
      <c r="A40">
        <v>18</v>
      </c>
      <c r="B40" t="s">
        <v>49</v>
      </c>
      <c r="E40">
        <v>254.79</v>
      </c>
      <c r="F40">
        <v>246.02</v>
      </c>
      <c r="H40" t="s">
        <v>8</v>
      </c>
    </row>
    <row r="41" spans="1:8" ht="12.75">
      <c r="A41">
        <v>19</v>
      </c>
      <c r="B41" t="s">
        <v>47</v>
      </c>
      <c r="C41">
        <v>179.67</v>
      </c>
      <c r="D41">
        <v>179.43</v>
      </c>
      <c r="E41">
        <v>173.23</v>
      </c>
      <c r="H41" t="s">
        <v>9</v>
      </c>
    </row>
    <row r="43" spans="2:3" ht="12.75">
      <c r="B43" t="s">
        <v>55</v>
      </c>
      <c r="C43" t="s">
        <v>96</v>
      </c>
    </row>
    <row r="44" ht="12.75">
      <c r="E44" s="12"/>
    </row>
    <row r="45" ht="12.75">
      <c r="E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"/>
  <dimension ref="A1:H27"/>
  <sheetViews>
    <sheetView workbookViewId="0" topLeftCell="A1">
      <selection activeCell="A1" sqref="A1:H27"/>
    </sheetView>
  </sheetViews>
  <sheetFormatPr defaultColWidth="9.140625" defaultRowHeight="12.75"/>
  <cols>
    <col min="2" max="2" width="23.7109375" style="0" customWidth="1"/>
    <col min="7" max="7" width="1.7109375" style="0" customWidth="1"/>
  </cols>
  <sheetData>
    <row r="1" ht="12.75">
      <c r="A1" t="s">
        <v>100</v>
      </c>
    </row>
    <row r="3" spans="1:8" ht="12.75">
      <c r="A3" t="s">
        <v>11</v>
      </c>
      <c r="B3" t="s">
        <v>12</v>
      </c>
      <c r="C3" t="s">
        <v>31</v>
      </c>
      <c r="D3" t="s">
        <v>2</v>
      </c>
      <c r="E3" t="s">
        <v>3</v>
      </c>
      <c r="F3" t="s">
        <v>4</v>
      </c>
      <c r="H3" t="s">
        <v>23</v>
      </c>
    </row>
    <row r="5" spans="1:8" ht="12.75">
      <c r="A5">
        <v>1</v>
      </c>
      <c r="B5" t="s">
        <v>18</v>
      </c>
      <c r="D5">
        <v>204.94</v>
      </c>
      <c r="H5" t="s">
        <v>8</v>
      </c>
    </row>
    <row r="6" spans="1:8" ht="12.75">
      <c r="A6">
        <v>2</v>
      </c>
      <c r="B6" t="s">
        <v>17</v>
      </c>
      <c r="D6">
        <v>192.91</v>
      </c>
      <c r="E6">
        <v>190.76</v>
      </c>
      <c r="H6" t="s">
        <v>9</v>
      </c>
    </row>
    <row r="7" spans="1:8" ht="12.75">
      <c r="A7">
        <v>3</v>
      </c>
      <c r="B7" t="s">
        <v>29</v>
      </c>
      <c r="D7">
        <v>185.73</v>
      </c>
      <c r="H7" t="s">
        <v>9</v>
      </c>
    </row>
    <row r="8" spans="1:8" ht="12.75">
      <c r="A8">
        <v>4</v>
      </c>
      <c r="B8" t="s">
        <v>46</v>
      </c>
      <c r="C8" s="10"/>
      <c r="D8" s="10">
        <v>201.43</v>
      </c>
      <c r="H8" t="s">
        <v>9</v>
      </c>
    </row>
    <row r="9" spans="1:8" ht="12.75">
      <c r="A9">
        <v>5</v>
      </c>
      <c r="B9" t="s">
        <v>27</v>
      </c>
      <c r="C9">
        <v>180.37</v>
      </c>
      <c r="D9">
        <v>186.89</v>
      </c>
      <c r="E9">
        <v>166.22</v>
      </c>
      <c r="H9" t="s">
        <v>9</v>
      </c>
    </row>
    <row r="10" spans="1:8" ht="12.75">
      <c r="A10">
        <v>6</v>
      </c>
      <c r="B10" t="s">
        <v>101</v>
      </c>
      <c r="C10">
        <v>200.14</v>
      </c>
      <c r="D10">
        <v>206.25</v>
      </c>
      <c r="E10">
        <v>202.79</v>
      </c>
      <c r="H10" t="s">
        <v>8</v>
      </c>
    </row>
    <row r="11" spans="1:8" ht="12.75">
      <c r="A11">
        <v>7</v>
      </c>
      <c r="B11" t="s">
        <v>40</v>
      </c>
      <c r="D11">
        <v>164.6</v>
      </c>
      <c r="E11" s="11">
        <v>172.74</v>
      </c>
      <c r="H11" t="s">
        <v>9</v>
      </c>
    </row>
    <row r="12" spans="1:8" ht="12.75">
      <c r="A12">
        <v>8</v>
      </c>
      <c r="B12" t="s">
        <v>26</v>
      </c>
      <c r="D12">
        <v>180.95</v>
      </c>
      <c r="E12" s="10">
        <v>152.58</v>
      </c>
      <c r="H12" t="s">
        <v>9</v>
      </c>
    </row>
    <row r="13" spans="1:8" ht="12.75">
      <c r="A13">
        <v>9</v>
      </c>
      <c r="B13" t="s">
        <v>89</v>
      </c>
      <c r="H13" t="s">
        <v>9</v>
      </c>
    </row>
    <row r="14" spans="1:8" ht="12.75">
      <c r="A14">
        <v>10</v>
      </c>
      <c r="B14" t="s">
        <v>49</v>
      </c>
      <c r="H14" t="s">
        <v>8</v>
      </c>
    </row>
    <row r="15" spans="1:8" ht="12.75">
      <c r="A15">
        <v>11</v>
      </c>
      <c r="B15" t="s">
        <v>19</v>
      </c>
      <c r="D15">
        <v>207.49</v>
      </c>
      <c r="E15">
        <v>213.32</v>
      </c>
      <c r="H15" t="s">
        <v>8</v>
      </c>
    </row>
    <row r="16" spans="1:8" ht="12.75">
      <c r="A16">
        <v>12</v>
      </c>
      <c r="B16" t="s">
        <v>45</v>
      </c>
      <c r="E16" s="10"/>
      <c r="F16">
        <v>216.22</v>
      </c>
      <c r="H16" t="s">
        <v>8</v>
      </c>
    </row>
    <row r="17" spans="1:8" ht="12.75">
      <c r="A17">
        <v>13</v>
      </c>
      <c r="B17" t="s">
        <v>47</v>
      </c>
      <c r="D17">
        <v>187.37</v>
      </c>
      <c r="E17">
        <v>164.05</v>
      </c>
      <c r="H17" t="s">
        <v>9</v>
      </c>
    </row>
    <row r="18" spans="1:8" ht="12.75">
      <c r="A18">
        <v>14</v>
      </c>
      <c r="B18" t="s">
        <v>95</v>
      </c>
      <c r="D18">
        <v>193.2</v>
      </c>
      <c r="E18">
        <v>198.9</v>
      </c>
      <c r="F18">
        <v>184.69</v>
      </c>
      <c r="H18" t="s">
        <v>103</v>
      </c>
    </row>
    <row r="19" spans="1:8" ht="12.75">
      <c r="A19">
        <v>15</v>
      </c>
      <c r="B19" t="s">
        <v>53</v>
      </c>
      <c r="C19">
        <v>197.49</v>
      </c>
      <c r="D19">
        <v>192.82</v>
      </c>
      <c r="E19" s="12">
        <v>194.68</v>
      </c>
      <c r="F19">
        <v>191.89</v>
      </c>
      <c r="H19" t="s">
        <v>104</v>
      </c>
    </row>
    <row r="20" spans="1:8" ht="12.75">
      <c r="A20">
        <v>16</v>
      </c>
      <c r="B20" t="s">
        <v>52</v>
      </c>
      <c r="D20">
        <v>208.62</v>
      </c>
      <c r="E20">
        <v>207.05</v>
      </c>
      <c r="H20" t="s">
        <v>8</v>
      </c>
    </row>
    <row r="21" spans="1:8" ht="12.75">
      <c r="A21">
        <v>17</v>
      </c>
      <c r="B21" t="s">
        <v>22</v>
      </c>
      <c r="C21">
        <v>179.66</v>
      </c>
      <c r="H21" t="s">
        <v>9</v>
      </c>
    </row>
    <row r="22" spans="1:8" ht="12.75">
      <c r="A22">
        <v>18</v>
      </c>
      <c r="B22" t="s">
        <v>20</v>
      </c>
      <c r="E22">
        <v>209.9</v>
      </c>
      <c r="H22" t="s">
        <v>8</v>
      </c>
    </row>
    <row r="23" spans="1:8" ht="12.75">
      <c r="A23">
        <v>19</v>
      </c>
      <c r="B23" t="s">
        <v>41</v>
      </c>
      <c r="E23">
        <v>158.76</v>
      </c>
      <c r="H23" t="s">
        <v>10</v>
      </c>
    </row>
    <row r="25" ht="12.75">
      <c r="B25" t="s">
        <v>102</v>
      </c>
    </row>
    <row r="26" ht="12.75">
      <c r="E26" s="10"/>
    </row>
    <row r="27" ht="12.75">
      <c r="B27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140625" defaultRowHeight="12.75"/>
  <cols>
    <col min="2" max="2" width="20.57421875" style="0" customWidth="1"/>
  </cols>
  <sheetData>
    <row r="1" ht="12.75">
      <c r="A1" t="s">
        <v>106</v>
      </c>
    </row>
    <row r="3" spans="1:8" ht="12.75">
      <c r="A3" t="s">
        <v>11</v>
      </c>
      <c r="B3" t="s">
        <v>12</v>
      </c>
      <c r="C3" t="s">
        <v>31</v>
      </c>
      <c r="D3" t="s">
        <v>2</v>
      </c>
      <c r="E3" t="s">
        <v>3</v>
      </c>
      <c r="F3" t="s">
        <v>4</v>
      </c>
      <c r="H3" t="s">
        <v>23</v>
      </c>
    </row>
    <row r="5" spans="1:8" ht="12.75">
      <c r="A5">
        <v>1</v>
      </c>
      <c r="B5" t="s">
        <v>27</v>
      </c>
      <c r="D5">
        <v>180.22</v>
      </c>
      <c r="E5">
        <v>168.16</v>
      </c>
      <c r="F5">
        <v>159.72</v>
      </c>
      <c r="H5" t="s">
        <v>9</v>
      </c>
    </row>
    <row r="6" spans="1:8" ht="12.75">
      <c r="A6">
        <v>2</v>
      </c>
      <c r="B6" t="s">
        <v>46</v>
      </c>
      <c r="C6">
        <v>195.56</v>
      </c>
      <c r="D6">
        <v>203.99</v>
      </c>
      <c r="E6">
        <v>191.48</v>
      </c>
      <c r="H6" t="s">
        <v>9</v>
      </c>
    </row>
    <row r="7" spans="1:8" ht="12.75">
      <c r="A7">
        <v>3</v>
      </c>
      <c r="B7" t="s">
        <v>57</v>
      </c>
      <c r="C7">
        <v>141.97</v>
      </c>
      <c r="D7">
        <v>155.13</v>
      </c>
      <c r="E7">
        <v>152.53</v>
      </c>
      <c r="H7" t="s">
        <v>60</v>
      </c>
    </row>
    <row r="8" spans="1:8" ht="12.75">
      <c r="A8">
        <v>4</v>
      </c>
      <c r="B8" t="s">
        <v>53</v>
      </c>
      <c r="C8" s="10"/>
      <c r="D8" s="10">
        <v>195.04</v>
      </c>
      <c r="E8">
        <v>180.04</v>
      </c>
      <c r="H8" t="s">
        <v>98</v>
      </c>
    </row>
    <row r="9" spans="1:8" ht="12.75">
      <c r="A9">
        <v>5</v>
      </c>
      <c r="B9" t="s">
        <v>22</v>
      </c>
      <c r="C9">
        <v>173.55</v>
      </c>
      <c r="D9">
        <v>178</v>
      </c>
      <c r="E9">
        <v>165.54</v>
      </c>
      <c r="H9" t="s">
        <v>9</v>
      </c>
    </row>
    <row r="10" spans="1:8" ht="12.75">
      <c r="A10">
        <v>6</v>
      </c>
      <c r="B10" t="s">
        <v>95</v>
      </c>
      <c r="C10">
        <v>193.15</v>
      </c>
      <c r="D10">
        <v>204.07</v>
      </c>
      <c r="E10">
        <v>187.84</v>
      </c>
      <c r="H10" t="s">
        <v>97</v>
      </c>
    </row>
    <row r="11" spans="1:8" ht="12.75">
      <c r="A11">
        <v>7</v>
      </c>
      <c r="B11" t="s">
        <v>89</v>
      </c>
      <c r="C11">
        <v>163.03</v>
      </c>
      <c r="D11">
        <v>166.57</v>
      </c>
      <c r="E11" s="11"/>
      <c r="H11" t="s">
        <v>9</v>
      </c>
    </row>
    <row r="12" spans="1:8" ht="12.75">
      <c r="A12">
        <v>8</v>
      </c>
      <c r="B12" t="s">
        <v>29</v>
      </c>
      <c r="C12">
        <v>179.5</v>
      </c>
      <c r="D12">
        <v>176.54</v>
      </c>
      <c r="E12" s="10"/>
      <c r="H12" t="s">
        <v>9</v>
      </c>
    </row>
    <row r="13" spans="1:8" ht="12.75">
      <c r="A13">
        <v>9</v>
      </c>
      <c r="B13" t="s">
        <v>20</v>
      </c>
      <c r="F13">
        <v>187.82</v>
      </c>
      <c r="H13" t="s">
        <v>8</v>
      </c>
    </row>
    <row r="14" spans="1:8" ht="12.75">
      <c r="A14">
        <v>10</v>
      </c>
      <c r="B14" t="s">
        <v>17</v>
      </c>
      <c r="E14">
        <v>191.08</v>
      </c>
      <c r="H14" t="s">
        <v>9</v>
      </c>
    </row>
    <row r="15" spans="1:8" ht="12.75">
      <c r="A15">
        <v>11</v>
      </c>
      <c r="B15" t="s">
        <v>30</v>
      </c>
      <c r="D15">
        <v>184.63</v>
      </c>
      <c r="E15">
        <v>182.02</v>
      </c>
      <c r="F15">
        <v>168.31</v>
      </c>
      <c r="H15" t="s">
        <v>9</v>
      </c>
    </row>
    <row r="16" spans="1:8" ht="12.75">
      <c r="A16">
        <v>12</v>
      </c>
      <c r="B16" t="s">
        <v>19</v>
      </c>
      <c r="E16" s="10">
        <v>211.13</v>
      </c>
      <c r="F16">
        <v>213.25</v>
      </c>
      <c r="H16" t="s">
        <v>8</v>
      </c>
    </row>
    <row r="17" spans="1:8" ht="12.75">
      <c r="A17">
        <v>13</v>
      </c>
      <c r="B17" t="s">
        <v>18</v>
      </c>
      <c r="D17">
        <v>199.65</v>
      </c>
      <c r="E17">
        <v>191.52</v>
      </c>
      <c r="H17" t="s">
        <v>8</v>
      </c>
    </row>
    <row r="18" spans="1:8" ht="12.75">
      <c r="A18">
        <v>14</v>
      </c>
      <c r="B18" t="s">
        <v>56</v>
      </c>
      <c r="C18">
        <v>159.04</v>
      </c>
      <c r="D18">
        <v>176.4</v>
      </c>
      <c r="E18">
        <v>173.55</v>
      </c>
      <c r="H18" t="s">
        <v>9</v>
      </c>
    </row>
    <row r="19" spans="1:8" ht="12.75">
      <c r="A19">
        <v>15</v>
      </c>
      <c r="B19" t="s">
        <v>40</v>
      </c>
      <c r="C19">
        <v>171.97</v>
      </c>
      <c r="D19">
        <v>169.74</v>
      </c>
      <c r="E19" s="12"/>
      <c r="H19" t="s">
        <v>9</v>
      </c>
    </row>
    <row r="20" spans="1:8" ht="12.75">
      <c r="A20">
        <v>16</v>
      </c>
      <c r="B20" t="s">
        <v>45</v>
      </c>
      <c r="D20">
        <v>216.09</v>
      </c>
      <c r="H20" t="s">
        <v>8</v>
      </c>
    </row>
    <row r="23" spans="2:3" ht="12.75">
      <c r="B23" t="s">
        <v>58</v>
      </c>
      <c r="C23" t="s">
        <v>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11"/>
  <dimension ref="A1:P30"/>
  <sheetViews>
    <sheetView workbookViewId="0" topLeftCell="A1">
      <selection activeCell="A1" sqref="A1:N30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10" width="9.140625" style="14" customWidth="1"/>
    <col min="11" max="11" width="3.7109375" style="14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14" customWidth="1"/>
  </cols>
  <sheetData>
    <row r="1" ht="12.75">
      <c r="A1" t="s">
        <v>109</v>
      </c>
    </row>
    <row r="3" spans="1:14" ht="12.75">
      <c r="A3" t="s">
        <v>11</v>
      </c>
      <c r="B3" s="14" t="s">
        <v>12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3</v>
      </c>
      <c r="M3" t="s">
        <v>25</v>
      </c>
      <c r="N3" t="s">
        <v>24</v>
      </c>
    </row>
    <row r="5" spans="1:16" ht="12.75">
      <c r="A5" s="14">
        <v>1</v>
      </c>
      <c r="B5" t="s">
        <v>20</v>
      </c>
      <c r="C5" s="31"/>
      <c r="D5" s="31">
        <v>204.99</v>
      </c>
      <c r="E5" s="32"/>
      <c r="F5" s="32">
        <v>205.69</v>
      </c>
      <c r="G5" s="31"/>
      <c r="H5" s="32">
        <v>213.39</v>
      </c>
      <c r="I5" s="31"/>
      <c r="J5" s="31"/>
      <c r="K5" s="31"/>
      <c r="L5" s="31"/>
      <c r="M5" s="31">
        <f>MAX(C5:J5)</f>
        <v>213.39</v>
      </c>
      <c r="N5" s="31"/>
      <c r="P5" s="14"/>
    </row>
    <row r="6" spans="1:16" ht="12.75">
      <c r="A6" s="14">
        <v>2</v>
      </c>
      <c r="B6" t="s">
        <v>27</v>
      </c>
      <c r="C6" s="32">
        <v>163.52</v>
      </c>
      <c r="D6" s="32">
        <v>174.88</v>
      </c>
      <c r="E6" s="32">
        <v>171</v>
      </c>
      <c r="F6" s="32">
        <v>182.94</v>
      </c>
      <c r="G6" s="32">
        <v>172.2</v>
      </c>
      <c r="H6" s="32">
        <v>181.74</v>
      </c>
      <c r="I6" s="32">
        <v>174.7</v>
      </c>
      <c r="J6" s="32">
        <v>175.78</v>
      </c>
      <c r="K6" s="31"/>
      <c r="L6" s="32"/>
      <c r="M6" s="31">
        <f>MAX(C6:J6)</f>
        <v>182.94</v>
      </c>
      <c r="N6" s="31"/>
      <c r="P6" s="14"/>
    </row>
    <row r="7" spans="1:16" ht="12.75">
      <c r="A7" s="14">
        <v>3</v>
      </c>
      <c r="B7" t="s">
        <v>40</v>
      </c>
      <c r="C7" s="32">
        <v>170.84</v>
      </c>
      <c r="D7" s="31">
        <v>168.56</v>
      </c>
      <c r="E7" s="31">
        <v>170.52</v>
      </c>
      <c r="F7" s="32">
        <v>164.95</v>
      </c>
      <c r="G7" s="31">
        <v>175.4</v>
      </c>
      <c r="H7" s="31">
        <v>171.8</v>
      </c>
      <c r="I7" s="31">
        <v>178.88</v>
      </c>
      <c r="J7" s="31">
        <v>177.18</v>
      </c>
      <c r="K7" s="31"/>
      <c r="L7" s="31"/>
      <c r="M7" s="31">
        <f>MAX(C7:J7)</f>
        <v>178.88</v>
      </c>
      <c r="N7" s="31"/>
      <c r="P7" s="14"/>
    </row>
    <row r="8" spans="1:16" ht="12.75">
      <c r="A8" s="14">
        <v>4</v>
      </c>
      <c r="B8" t="s">
        <v>30</v>
      </c>
      <c r="C8" s="32">
        <v>155.92</v>
      </c>
      <c r="D8" s="32">
        <v>172.18</v>
      </c>
      <c r="E8" s="32">
        <v>187.5</v>
      </c>
      <c r="F8" s="31">
        <v>183.94</v>
      </c>
      <c r="G8" s="31">
        <v>177.23</v>
      </c>
      <c r="H8" s="31">
        <v>181.49</v>
      </c>
      <c r="I8" s="32">
        <v>173.3</v>
      </c>
      <c r="J8" s="32">
        <v>182</v>
      </c>
      <c r="K8" s="31"/>
      <c r="L8" s="32"/>
      <c r="M8" s="31">
        <f>MAX(C8:J8)</f>
        <v>187.5</v>
      </c>
      <c r="N8" s="31"/>
      <c r="P8" s="14"/>
    </row>
    <row r="9" spans="1:16" ht="12.75">
      <c r="A9" s="14">
        <v>5</v>
      </c>
      <c r="B9" t="s">
        <v>18</v>
      </c>
      <c r="C9" s="31">
        <v>203.25</v>
      </c>
      <c r="D9" s="31"/>
      <c r="E9" s="32"/>
      <c r="F9" s="32"/>
      <c r="G9" s="31"/>
      <c r="H9" s="31"/>
      <c r="I9" s="31">
        <v>204.43</v>
      </c>
      <c r="J9" s="31"/>
      <c r="K9" s="31"/>
      <c r="L9" s="31"/>
      <c r="M9" s="31">
        <f>MAX(C9:J9)</f>
        <v>204.43</v>
      </c>
      <c r="N9" s="31"/>
      <c r="P9" s="14"/>
    </row>
    <row r="10" spans="1:16" ht="12.75">
      <c r="A10" s="14">
        <v>6</v>
      </c>
      <c r="B10" t="s">
        <v>53</v>
      </c>
      <c r="C10" s="32">
        <v>201.61</v>
      </c>
      <c r="D10" s="31">
        <v>207.58</v>
      </c>
      <c r="E10" s="31"/>
      <c r="F10" s="31"/>
      <c r="G10" s="31"/>
      <c r="H10" s="31"/>
      <c r="I10" s="31"/>
      <c r="J10" s="31"/>
      <c r="K10" s="31"/>
      <c r="L10" s="32"/>
      <c r="M10" s="31">
        <f>MAX(C10:J10)</f>
        <v>207.58</v>
      </c>
      <c r="N10" s="31"/>
      <c r="P10" s="14"/>
    </row>
    <row r="11" spans="1:16" ht="12.75">
      <c r="A11" s="14">
        <v>7</v>
      </c>
      <c r="B11" t="s">
        <v>19</v>
      </c>
      <c r="C11" s="31">
        <v>216.77</v>
      </c>
      <c r="D11" s="31">
        <v>213.04</v>
      </c>
      <c r="E11" s="32">
        <v>216.97</v>
      </c>
      <c r="F11" s="31">
        <v>197.27</v>
      </c>
      <c r="G11" s="31">
        <v>217.88</v>
      </c>
      <c r="H11" s="31">
        <v>216.43</v>
      </c>
      <c r="I11" s="31"/>
      <c r="J11" s="31">
        <v>224.11</v>
      </c>
      <c r="K11" s="31"/>
      <c r="L11" s="31"/>
      <c r="M11" s="31">
        <f>MAX(C11:J11)</f>
        <v>224.11</v>
      </c>
      <c r="N11" s="31"/>
      <c r="P11" s="14"/>
    </row>
    <row r="12" spans="1:16" ht="12.75">
      <c r="A12" s="14">
        <v>8</v>
      </c>
      <c r="B12" t="s">
        <v>89</v>
      </c>
      <c r="C12" s="31"/>
      <c r="D12" s="31"/>
      <c r="E12" s="32">
        <v>158.2</v>
      </c>
      <c r="F12" s="31"/>
      <c r="G12" s="31"/>
      <c r="H12" s="31"/>
      <c r="I12" s="31"/>
      <c r="J12" s="31"/>
      <c r="K12" s="31"/>
      <c r="L12" s="32"/>
      <c r="M12" s="31">
        <f>MAX(C12:J12)</f>
        <v>158.2</v>
      </c>
      <c r="N12" s="31"/>
      <c r="P12" s="14"/>
    </row>
    <row r="13" spans="1:16" ht="12.75">
      <c r="A13" s="14">
        <v>9</v>
      </c>
      <c r="B13" t="s">
        <v>54</v>
      </c>
      <c r="C13" s="32">
        <v>203.28</v>
      </c>
      <c r="D13" s="31">
        <v>177.6</v>
      </c>
      <c r="E13" s="31">
        <v>213.89</v>
      </c>
      <c r="F13" s="31">
        <v>198.02</v>
      </c>
      <c r="G13" s="32"/>
      <c r="H13" s="32">
        <v>210.87</v>
      </c>
      <c r="I13" s="31">
        <v>214.64</v>
      </c>
      <c r="J13" s="31"/>
      <c r="K13" s="31"/>
      <c r="L13" s="32"/>
      <c r="M13" s="31">
        <f>MAX(C13:J13)</f>
        <v>214.64</v>
      </c>
      <c r="N13" s="31"/>
      <c r="P13" s="14"/>
    </row>
    <row r="14" spans="1:16" ht="12.75">
      <c r="A14" s="14">
        <v>10</v>
      </c>
      <c r="B14" t="s">
        <v>17</v>
      </c>
      <c r="C14" s="31">
        <v>183.04</v>
      </c>
      <c r="D14" s="31">
        <v>179.8</v>
      </c>
      <c r="E14" s="31">
        <v>195</v>
      </c>
      <c r="F14" s="32">
        <v>186.56</v>
      </c>
      <c r="G14" s="31">
        <v>198.71</v>
      </c>
      <c r="H14" s="32"/>
      <c r="I14" s="32"/>
      <c r="J14" s="31"/>
      <c r="K14" s="31"/>
      <c r="L14" s="31"/>
      <c r="M14" s="31">
        <f>MAX(C14:J14)</f>
        <v>198.71</v>
      </c>
      <c r="N14" s="31"/>
      <c r="P14" s="14"/>
    </row>
    <row r="15" spans="1:16" ht="12.75">
      <c r="A15" s="14">
        <v>11</v>
      </c>
      <c r="B15" t="s">
        <v>95</v>
      </c>
      <c r="C15" s="31">
        <v>191.5</v>
      </c>
      <c r="D15" s="32">
        <v>207.51</v>
      </c>
      <c r="E15" s="31">
        <v>212.4</v>
      </c>
      <c r="F15" s="31">
        <v>206.31</v>
      </c>
      <c r="G15" s="32">
        <v>207.52</v>
      </c>
      <c r="H15" s="31">
        <v>202.83</v>
      </c>
      <c r="I15" s="31">
        <v>206.11</v>
      </c>
      <c r="J15" s="31">
        <v>187.37</v>
      </c>
      <c r="K15" s="31"/>
      <c r="L15" s="31"/>
      <c r="M15" s="31">
        <f>MAX(C15:J15)</f>
        <v>212.4</v>
      </c>
      <c r="N15" s="31">
        <f>AVERAGE(C15:J15)</f>
        <v>202.69374999999997</v>
      </c>
      <c r="P15" s="14"/>
    </row>
    <row r="16" spans="1:16" ht="12.75">
      <c r="A16" s="14">
        <v>12</v>
      </c>
      <c r="B16" t="s">
        <v>45</v>
      </c>
      <c r="C16" s="32">
        <v>228.04</v>
      </c>
      <c r="D16" s="32">
        <v>233.76</v>
      </c>
      <c r="E16" s="32">
        <v>233.5</v>
      </c>
      <c r="F16" s="32">
        <v>226.47</v>
      </c>
      <c r="G16" s="32">
        <v>236.5</v>
      </c>
      <c r="H16" s="32">
        <v>220.34</v>
      </c>
      <c r="I16" s="31"/>
      <c r="J16" s="32"/>
      <c r="K16" s="31"/>
      <c r="L16" s="32"/>
      <c r="M16" s="31">
        <f>MAX(C16:J16)</f>
        <v>236.5</v>
      </c>
      <c r="N16" s="31"/>
      <c r="P16" s="14"/>
    </row>
    <row r="17" spans="1:16" ht="12.75">
      <c r="A17" s="14">
        <v>13</v>
      </c>
      <c r="B17" t="s">
        <v>41</v>
      </c>
      <c r="C17" s="31">
        <v>150</v>
      </c>
      <c r="D17" s="31">
        <v>154.22</v>
      </c>
      <c r="E17" s="31">
        <v>162.09</v>
      </c>
      <c r="F17" s="31">
        <v>160.46</v>
      </c>
      <c r="G17" s="32">
        <v>164.74</v>
      </c>
      <c r="H17" s="31">
        <v>151.48</v>
      </c>
      <c r="I17" s="32">
        <v>153.9</v>
      </c>
      <c r="J17" s="31"/>
      <c r="K17" s="31"/>
      <c r="L17" s="31"/>
      <c r="M17" s="31">
        <f>MAX(C17:J17)</f>
        <v>164.74</v>
      </c>
      <c r="N17" s="31"/>
      <c r="P17" s="14"/>
    </row>
    <row r="18" spans="1:16" ht="12.75">
      <c r="A18" s="14">
        <v>14</v>
      </c>
      <c r="B18" t="s">
        <v>46</v>
      </c>
      <c r="C18" s="31">
        <v>140.15</v>
      </c>
      <c r="D18" s="32">
        <v>217.23</v>
      </c>
      <c r="E18" s="32">
        <v>151.57</v>
      </c>
      <c r="F18" s="32">
        <v>201.27</v>
      </c>
      <c r="G18" s="31"/>
      <c r="H18" s="31">
        <v>201.79</v>
      </c>
      <c r="I18" s="31">
        <v>208.18</v>
      </c>
      <c r="J18" s="31"/>
      <c r="K18" s="31"/>
      <c r="L18" s="32"/>
      <c r="M18" s="31">
        <f>MAX(C18:J18)</f>
        <v>217.23</v>
      </c>
      <c r="N18" s="31"/>
      <c r="P18" s="14"/>
    </row>
    <row r="19" spans="1:16" ht="12.75">
      <c r="A19" s="14">
        <v>15</v>
      </c>
      <c r="B19" t="s">
        <v>21</v>
      </c>
      <c r="C19" s="31">
        <v>154.56</v>
      </c>
      <c r="D19" s="32"/>
      <c r="E19" s="31"/>
      <c r="F19" s="31"/>
      <c r="G19" s="31">
        <v>165.4</v>
      </c>
      <c r="H19" s="31">
        <v>167.8</v>
      </c>
      <c r="I19" s="31">
        <v>172.26</v>
      </c>
      <c r="J19" s="31"/>
      <c r="K19" s="31"/>
      <c r="L19" s="31"/>
      <c r="M19" s="31">
        <f>MAX(C19:J19)</f>
        <v>172.26</v>
      </c>
      <c r="N19" s="31"/>
      <c r="P19" s="14"/>
    </row>
    <row r="20" spans="1:16" ht="12.75">
      <c r="A20" s="14">
        <v>16</v>
      </c>
      <c r="B20" t="s">
        <v>26</v>
      </c>
      <c r="C20" s="32">
        <v>175.16</v>
      </c>
      <c r="D20" s="32"/>
      <c r="E20" s="31">
        <v>177.17</v>
      </c>
      <c r="F20" s="32"/>
      <c r="G20" s="31"/>
      <c r="H20" s="31"/>
      <c r="I20" s="31"/>
      <c r="J20" s="31"/>
      <c r="K20" s="31"/>
      <c r="L20" s="31"/>
      <c r="M20" s="31">
        <f>MAX(C20:J20)</f>
        <v>177.17</v>
      </c>
      <c r="N20" s="31"/>
      <c r="P20" s="14"/>
    </row>
    <row r="21" spans="1:16" ht="12.75">
      <c r="A21" s="14">
        <v>17</v>
      </c>
      <c r="B21" t="s">
        <v>112</v>
      </c>
      <c r="C21" s="31">
        <v>141.35</v>
      </c>
      <c r="D21" s="32">
        <v>150.28</v>
      </c>
      <c r="E21" s="31">
        <v>144.86</v>
      </c>
      <c r="F21" s="31">
        <v>154.3</v>
      </c>
      <c r="G21" s="31">
        <v>148.52</v>
      </c>
      <c r="H21" s="31"/>
      <c r="I21" s="32"/>
      <c r="J21" s="31"/>
      <c r="K21" s="31"/>
      <c r="L21" s="31"/>
      <c r="M21" s="31">
        <f>MAX(C21:J21)</f>
        <v>154.3</v>
      </c>
      <c r="N21" s="31"/>
      <c r="P21" s="14"/>
    </row>
    <row r="22" spans="1:16" ht="12.75">
      <c r="A22" s="14">
        <v>18</v>
      </c>
      <c r="B22" t="s">
        <v>113</v>
      </c>
      <c r="C22" s="32"/>
      <c r="D22" s="32">
        <v>157.65</v>
      </c>
      <c r="E22" s="32">
        <v>159.43</v>
      </c>
      <c r="F22" s="32"/>
      <c r="G22" s="31"/>
      <c r="H22" s="31"/>
      <c r="I22" s="32">
        <v>159.7</v>
      </c>
      <c r="J22" s="31"/>
      <c r="K22" s="31"/>
      <c r="L22" s="31"/>
      <c r="M22" s="31">
        <f>MAX(C22:J22)</f>
        <v>159.7</v>
      </c>
      <c r="N22" s="31"/>
      <c r="P22" s="14"/>
    </row>
    <row r="23" spans="1:16" ht="12.75">
      <c r="A23" s="14">
        <v>19</v>
      </c>
      <c r="B23" t="s">
        <v>114</v>
      </c>
      <c r="C23" s="28">
        <v>168.64</v>
      </c>
      <c r="D23" s="27"/>
      <c r="E23" s="28">
        <v>186.89</v>
      </c>
      <c r="F23" s="28">
        <v>184.57</v>
      </c>
      <c r="G23" s="28">
        <v>188.42</v>
      </c>
      <c r="H23" s="28">
        <v>194.13</v>
      </c>
      <c r="I23" s="28"/>
      <c r="J23" s="27"/>
      <c r="K23" s="27"/>
      <c r="M23" s="31">
        <f>MAX(C23:J23)</f>
        <v>194.13</v>
      </c>
      <c r="N23" s="31"/>
      <c r="P23" s="14"/>
    </row>
    <row r="24" spans="1:16" ht="12.75">
      <c r="A24" s="14">
        <v>20</v>
      </c>
      <c r="B24" t="s">
        <v>79</v>
      </c>
      <c r="C24" s="33">
        <v>140.5</v>
      </c>
      <c r="D24" s="27">
        <v>135.98</v>
      </c>
      <c r="E24" s="28">
        <v>144.11</v>
      </c>
      <c r="F24" s="27">
        <v>141.47</v>
      </c>
      <c r="G24" s="28">
        <v>139.8</v>
      </c>
      <c r="H24" s="28">
        <v>125</v>
      </c>
      <c r="I24" s="28">
        <v>151.35</v>
      </c>
      <c r="J24" s="28">
        <v>155.8</v>
      </c>
      <c r="K24" s="28"/>
      <c r="L24" s="11"/>
      <c r="M24" s="31">
        <f>MAX(C24:J24)</f>
        <v>155.8</v>
      </c>
      <c r="N24" s="31"/>
      <c r="P24" s="14"/>
    </row>
    <row r="25" spans="1:16" ht="12.75">
      <c r="A25" s="14">
        <v>21</v>
      </c>
      <c r="B25" t="s">
        <v>49</v>
      </c>
      <c r="C25" s="28">
        <v>252.27</v>
      </c>
      <c r="D25" s="28"/>
      <c r="E25" s="28"/>
      <c r="F25" s="28"/>
      <c r="G25" s="28"/>
      <c r="H25" s="28"/>
      <c r="I25" s="28"/>
      <c r="J25" s="28"/>
      <c r="K25" s="28"/>
      <c r="L25" s="12"/>
      <c r="M25" s="31">
        <f>MAX(C25:J25)</f>
        <v>252.27</v>
      </c>
      <c r="N25" s="12"/>
      <c r="P25" s="14"/>
    </row>
    <row r="26" spans="1:16" ht="12.75">
      <c r="A26" s="14">
        <v>22</v>
      </c>
      <c r="B26" t="s">
        <v>29</v>
      </c>
      <c r="C26" s="16">
        <v>182.39</v>
      </c>
      <c r="H26" s="14">
        <v>193.74</v>
      </c>
      <c r="M26" s="31">
        <f>MAX(C26:J26)</f>
        <v>193.74</v>
      </c>
      <c r="P26" s="14"/>
    </row>
    <row r="27" spans="1:16" ht="12.75">
      <c r="A27" s="14">
        <v>23</v>
      </c>
      <c r="B27" t="s">
        <v>47</v>
      </c>
      <c r="E27" s="14">
        <v>169.13</v>
      </c>
      <c r="M27" s="31">
        <f>MAX(C27:J27)</f>
        <v>169.13</v>
      </c>
      <c r="P27" s="14"/>
    </row>
    <row r="28" spans="1:16" ht="12.75">
      <c r="A28" s="14">
        <v>24</v>
      </c>
      <c r="B28" t="s">
        <v>22</v>
      </c>
      <c r="C28" s="14">
        <v>180.48</v>
      </c>
      <c r="D28" s="14">
        <v>181.48</v>
      </c>
      <c r="E28" s="14">
        <v>180.74</v>
      </c>
      <c r="F28" s="14">
        <v>164.85</v>
      </c>
      <c r="G28" s="14">
        <v>180.24</v>
      </c>
      <c r="H28" s="14">
        <v>171.24</v>
      </c>
      <c r="I28" s="14">
        <v>174.32</v>
      </c>
      <c r="M28" s="31">
        <f>MAX(C28:J28)</f>
        <v>181.48</v>
      </c>
      <c r="P28" s="14"/>
    </row>
    <row r="30" ht="12.75">
      <c r="B30" t="s">
        <v>115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G38" sqref="G38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4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4" customWidth="1"/>
    <col min="14" max="14" width="6.57421875" style="0" customWidth="1"/>
    <col min="15" max="15" width="9.140625" style="34" customWidth="1"/>
  </cols>
  <sheetData>
    <row r="1" ht="12.75">
      <c r="F1" s="20" t="s">
        <v>91</v>
      </c>
    </row>
    <row r="2" ht="12.75">
      <c r="F2" s="20"/>
    </row>
    <row r="3" spans="2:15" s="15" customFormat="1" ht="12.75">
      <c r="B3" s="21" t="s">
        <v>1</v>
      </c>
      <c r="C3" s="21"/>
      <c r="D3" s="22">
        <v>39173</v>
      </c>
      <c r="E3" s="22">
        <v>39222</v>
      </c>
      <c r="F3" s="22">
        <v>39257</v>
      </c>
      <c r="G3" s="22">
        <v>39320</v>
      </c>
      <c r="H3" s="22">
        <v>39362</v>
      </c>
      <c r="I3" s="22">
        <v>39383</v>
      </c>
      <c r="J3" s="21"/>
      <c r="K3" s="23"/>
      <c r="L3" s="24"/>
      <c r="M3" s="25"/>
      <c r="N3" s="21" t="s">
        <v>32</v>
      </c>
      <c r="O3" s="35"/>
    </row>
    <row r="4" spans="2:15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26"/>
      <c r="N4" s="21"/>
      <c r="O4" s="35"/>
    </row>
    <row r="5" spans="1:15" s="15" customFormat="1" ht="12.75">
      <c r="A5" s="15">
        <v>1</v>
      </c>
      <c r="B5" s="21" t="s">
        <v>45</v>
      </c>
      <c r="C5" s="21" t="s">
        <v>8</v>
      </c>
      <c r="D5" s="26">
        <v>3</v>
      </c>
      <c r="E5" s="26">
        <v>3</v>
      </c>
      <c r="F5" s="26">
        <v>4</v>
      </c>
      <c r="G5" s="26">
        <v>1</v>
      </c>
      <c r="H5" s="26">
        <v>1</v>
      </c>
      <c r="I5" s="26">
        <v>2</v>
      </c>
      <c r="J5" s="21"/>
      <c r="K5" s="21" t="s">
        <v>33</v>
      </c>
      <c r="L5" s="21">
        <f aca="true" t="shared" si="0" ref="L5:L33">SUM(D5:I5)</f>
        <v>14</v>
      </c>
      <c r="M5" s="26" t="s">
        <v>34</v>
      </c>
      <c r="N5" s="21">
        <f aca="true" t="shared" si="1" ref="N5:N33">SUM(D5:I5)-MAX(D5:I5)</f>
        <v>10</v>
      </c>
      <c r="O5" s="35"/>
    </row>
    <row r="6" spans="1:15" s="15" customFormat="1" ht="12.75">
      <c r="A6" s="15">
        <f>A5+1</f>
        <v>2</v>
      </c>
      <c r="B6" s="21" t="s">
        <v>19</v>
      </c>
      <c r="C6" s="21" t="s">
        <v>8</v>
      </c>
      <c r="D6" s="26">
        <v>4</v>
      </c>
      <c r="E6" s="26">
        <v>4</v>
      </c>
      <c r="F6" s="26">
        <v>2</v>
      </c>
      <c r="G6" s="26">
        <v>2</v>
      </c>
      <c r="H6" s="26">
        <v>2</v>
      </c>
      <c r="I6" s="26">
        <v>3</v>
      </c>
      <c r="J6" s="21"/>
      <c r="K6" s="21" t="s">
        <v>33</v>
      </c>
      <c r="L6" s="21">
        <f t="shared" si="0"/>
        <v>17</v>
      </c>
      <c r="M6" s="26" t="s">
        <v>34</v>
      </c>
      <c r="N6" s="21">
        <f t="shared" si="1"/>
        <v>13</v>
      </c>
      <c r="O6" s="35"/>
    </row>
    <row r="7" spans="1:15" s="15" customFormat="1" ht="12.75">
      <c r="A7" s="15">
        <f aca="true" t="shared" si="2" ref="A7:A33">A6+1</f>
        <v>3</v>
      </c>
      <c r="B7" s="21" t="s">
        <v>49</v>
      </c>
      <c r="C7" s="21" t="s">
        <v>8</v>
      </c>
      <c r="D7" s="26">
        <v>1</v>
      </c>
      <c r="E7" s="26">
        <v>1</v>
      </c>
      <c r="F7" s="26">
        <v>1</v>
      </c>
      <c r="G7" s="26">
        <v>18</v>
      </c>
      <c r="H7" s="26">
        <v>35</v>
      </c>
      <c r="I7" s="26">
        <v>1</v>
      </c>
      <c r="J7" s="21"/>
      <c r="K7" s="21" t="s">
        <v>33</v>
      </c>
      <c r="L7" s="21">
        <f t="shared" si="0"/>
        <v>57</v>
      </c>
      <c r="M7" s="26" t="s">
        <v>34</v>
      </c>
      <c r="N7" s="21">
        <f t="shared" si="1"/>
        <v>22</v>
      </c>
      <c r="O7" s="35"/>
    </row>
    <row r="8" spans="1:15" s="15" customFormat="1" ht="12.75">
      <c r="A8" s="15">
        <f t="shared" si="2"/>
        <v>4</v>
      </c>
      <c r="B8" s="21" t="s">
        <v>18</v>
      </c>
      <c r="C8" s="21" t="s">
        <v>8</v>
      </c>
      <c r="D8" s="26">
        <v>5</v>
      </c>
      <c r="E8" s="26">
        <v>5</v>
      </c>
      <c r="F8" s="26">
        <v>3</v>
      </c>
      <c r="G8" s="26">
        <v>6</v>
      </c>
      <c r="H8" s="26">
        <v>5</v>
      </c>
      <c r="I8" s="26">
        <v>9</v>
      </c>
      <c r="J8" s="21"/>
      <c r="K8" s="21" t="s">
        <v>33</v>
      </c>
      <c r="L8" s="21">
        <f t="shared" si="0"/>
        <v>33</v>
      </c>
      <c r="M8" s="26" t="s">
        <v>34</v>
      </c>
      <c r="N8" s="21">
        <f t="shared" si="1"/>
        <v>24</v>
      </c>
      <c r="O8" s="36"/>
    </row>
    <row r="9" spans="1:15" s="15" customFormat="1" ht="12.75">
      <c r="A9" s="15">
        <f t="shared" si="2"/>
        <v>5</v>
      </c>
      <c r="B9" s="21" t="s">
        <v>46</v>
      </c>
      <c r="C9" s="21" t="s">
        <v>9</v>
      </c>
      <c r="D9" s="26">
        <v>7</v>
      </c>
      <c r="E9" s="26">
        <v>9</v>
      </c>
      <c r="F9" s="26">
        <v>8</v>
      </c>
      <c r="G9" s="26">
        <v>7</v>
      </c>
      <c r="H9" s="26">
        <v>4</v>
      </c>
      <c r="I9" s="26">
        <v>4</v>
      </c>
      <c r="J9" s="21"/>
      <c r="K9" s="21" t="s">
        <v>33</v>
      </c>
      <c r="L9" s="21">
        <f t="shared" si="0"/>
        <v>39</v>
      </c>
      <c r="M9" s="26" t="s">
        <v>34</v>
      </c>
      <c r="N9" s="21">
        <f t="shared" si="1"/>
        <v>30</v>
      </c>
      <c r="O9" s="36"/>
    </row>
    <row r="10" spans="1:15" s="15" customFormat="1" ht="12.75">
      <c r="A10" s="15">
        <f t="shared" si="2"/>
        <v>6</v>
      </c>
      <c r="B10" s="21" t="s">
        <v>17</v>
      </c>
      <c r="C10" s="21" t="s">
        <v>9</v>
      </c>
      <c r="D10" s="26">
        <v>8</v>
      </c>
      <c r="E10" s="26">
        <v>8</v>
      </c>
      <c r="F10" s="26">
        <v>35</v>
      </c>
      <c r="G10" s="26">
        <v>10</v>
      </c>
      <c r="H10" s="26">
        <v>7</v>
      </c>
      <c r="I10" s="26">
        <v>10</v>
      </c>
      <c r="J10" s="21"/>
      <c r="K10" s="21" t="s">
        <v>33</v>
      </c>
      <c r="L10" s="21">
        <f t="shared" si="0"/>
        <v>78</v>
      </c>
      <c r="M10" s="26" t="s">
        <v>34</v>
      </c>
      <c r="N10" s="21">
        <f t="shared" si="1"/>
        <v>43</v>
      </c>
      <c r="O10" s="36"/>
    </row>
    <row r="11" spans="1:15" s="15" customFormat="1" ht="12.75">
      <c r="A11" s="15">
        <f t="shared" si="2"/>
        <v>7</v>
      </c>
      <c r="B11" s="21" t="s">
        <v>30</v>
      </c>
      <c r="C11" s="21" t="s">
        <v>9</v>
      </c>
      <c r="D11" s="26">
        <v>6</v>
      </c>
      <c r="E11" s="26">
        <v>11</v>
      </c>
      <c r="F11" s="26">
        <v>11</v>
      </c>
      <c r="G11" s="26">
        <v>35</v>
      </c>
      <c r="H11" s="26">
        <v>9</v>
      </c>
      <c r="I11" s="26">
        <v>13</v>
      </c>
      <c r="J11" s="21"/>
      <c r="K11" s="21" t="s">
        <v>33</v>
      </c>
      <c r="L11" s="21">
        <f t="shared" si="0"/>
        <v>85</v>
      </c>
      <c r="M11" s="26" t="s">
        <v>34</v>
      </c>
      <c r="N11" s="21">
        <f t="shared" si="1"/>
        <v>50</v>
      </c>
      <c r="O11" s="36"/>
    </row>
    <row r="12" spans="1:15" s="15" customFormat="1" ht="12.75">
      <c r="A12" s="15">
        <f t="shared" si="2"/>
        <v>8</v>
      </c>
      <c r="B12" s="21" t="s">
        <v>29</v>
      </c>
      <c r="C12" s="21" t="s">
        <v>9</v>
      </c>
      <c r="D12" s="26">
        <v>11</v>
      </c>
      <c r="E12" s="26">
        <v>35</v>
      </c>
      <c r="F12" s="26">
        <v>9</v>
      </c>
      <c r="G12" s="26">
        <v>13</v>
      </c>
      <c r="H12" s="26">
        <v>11</v>
      </c>
      <c r="I12" s="26">
        <v>12</v>
      </c>
      <c r="J12" s="21"/>
      <c r="K12" s="21" t="s">
        <v>33</v>
      </c>
      <c r="L12" s="21">
        <f t="shared" si="0"/>
        <v>91</v>
      </c>
      <c r="M12" s="26" t="s">
        <v>34</v>
      </c>
      <c r="N12" s="21">
        <f t="shared" si="1"/>
        <v>56</v>
      </c>
      <c r="O12" s="36"/>
    </row>
    <row r="13" spans="1:15" s="15" customFormat="1" ht="12.75">
      <c r="A13" s="15">
        <f t="shared" si="2"/>
        <v>9</v>
      </c>
      <c r="B13" s="21" t="s">
        <v>20</v>
      </c>
      <c r="C13" s="21" t="s">
        <v>8</v>
      </c>
      <c r="D13" s="26">
        <v>35</v>
      </c>
      <c r="E13" s="26">
        <v>35</v>
      </c>
      <c r="F13" s="26">
        <v>5</v>
      </c>
      <c r="G13" s="26">
        <v>3</v>
      </c>
      <c r="H13" s="26">
        <v>8</v>
      </c>
      <c r="I13" s="26">
        <v>6</v>
      </c>
      <c r="J13" s="21"/>
      <c r="K13" s="21" t="s">
        <v>33</v>
      </c>
      <c r="L13" s="21">
        <f t="shared" si="0"/>
        <v>92</v>
      </c>
      <c r="M13" s="26" t="s">
        <v>34</v>
      </c>
      <c r="N13" s="21">
        <f t="shared" si="1"/>
        <v>57</v>
      </c>
      <c r="O13" s="36"/>
    </row>
    <row r="14" spans="1:15" s="15" customFormat="1" ht="12.75">
      <c r="A14" s="15">
        <f t="shared" si="2"/>
        <v>10</v>
      </c>
      <c r="B14" s="21" t="s">
        <v>56</v>
      </c>
      <c r="C14" s="21" t="s">
        <v>9</v>
      </c>
      <c r="D14" s="26">
        <v>9</v>
      </c>
      <c r="E14" s="26">
        <v>15</v>
      </c>
      <c r="F14" s="26">
        <v>10</v>
      </c>
      <c r="G14" s="26">
        <v>35</v>
      </c>
      <c r="H14" s="26">
        <v>13</v>
      </c>
      <c r="I14" s="26">
        <v>11</v>
      </c>
      <c r="J14" s="21"/>
      <c r="K14" s="21" t="s">
        <v>33</v>
      </c>
      <c r="L14" s="21">
        <f t="shared" si="0"/>
        <v>93</v>
      </c>
      <c r="M14" s="26" t="s">
        <v>34</v>
      </c>
      <c r="N14" s="21">
        <f t="shared" si="1"/>
        <v>58</v>
      </c>
      <c r="O14" s="36"/>
    </row>
    <row r="15" spans="1:15" s="15" customFormat="1" ht="12.75">
      <c r="A15" s="15">
        <f t="shared" si="2"/>
        <v>11</v>
      </c>
      <c r="B15" s="21" t="s">
        <v>54</v>
      </c>
      <c r="C15" s="21" t="s">
        <v>8</v>
      </c>
      <c r="D15" s="26">
        <v>35</v>
      </c>
      <c r="E15" s="26">
        <v>6</v>
      </c>
      <c r="F15" s="26">
        <v>7</v>
      </c>
      <c r="G15" s="26">
        <v>5</v>
      </c>
      <c r="H15" s="26">
        <v>35</v>
      </c>
      <c r="I15" s="26">
        <v>5</v>
      </c>
      <c r="J15" s="21"/>
      <c r="K15" s="21" t="s">
        <v>33</v>
      </c>
      <c r="L15" s="21">
        <f t="shared" si="0"/>
        <v>93</v>
      </c>
      <c r="M15" s="26" t="s">
        <v>34</v>
      </c>
      <c r="N15" s="21">
        <f t="shared" si="1"/>
        <v>58</v>
      </c>
      <c r="O15" s="36"/>
    </row>
    <row r="16" spans="1:15" s="15" customFormat="1" ht="12.75">
      <c r="A16" s="15">
        <f t="shared" si="2"/>
        <v>12</v>
      </c>
      <c r="B16" s="21" t="s">
        <v>27</v>
      </c>
      <c r="C16" s="21" t="s">
        <v>9</v>
      </c>
      <c r="D16" s="26">
        <v>35</v>
      </c>
      <c r="E16" s="26">
        <v>14</v>
      </c>
      <c r="F16" s="26">
        <v>12</v>
      </c>
      <c r="G16" s="26">
        <v>12</v>
      </c>
      <c r="H16" s="26">
        <v>10</v>
      </c>
      <c r="I16" s="26">
        <v>14</v>
      </c>
      <c r="J16" s="21"/>
      <c r="K16" s="21" t="s">
        <v>33</v>
      </c>
      <c r="L16" s="21">
        <f t="shared" si="0"/>
        <v>97</v>
      </c>
      <c r="M16" s="26" t="s">
        <v>34</v>
      </c>
      <c r="N16" s="21">
        <f t="shared" si="1"/>
        <v>62</v>
      </c>
      <c r="O16" s="36"/>
    </row>
    <row r="17" spans="1:15" s="15" customFormat="1" ht="12.75">
      <c r="A17" s="15">
        <f t="shared" si="2"/>
        <v>13</v>
      </c>
      <c r="B17" s="21" t="s">
        <v>53</v>
      </c>
      <c r="C17" s="21" t="s">
        <v>98</v>
      </c>
      <c r="D17" s="26">
        <v>35</v>
      </c>
      <c r="E17" s="26">
        <v>35</v>
      </c>
      <c r="F17" s="26">
        <v>6</v>
      </c>
      <c r="G17" s="26">
        <v>9</v>
      </c>
      <c r="H17" s="26">
        <v>6</v>
      </c>
      <c r="I17" s="26">
        <v>8</v>
      </c>
      <c r="J17" s="21"/>
      <c r="K17" s="21" t="s">
        <v>33</v>
      </c>
      <c r="L17" s="21">
        <f t="shared" si="0"/>
        <v>99</v>
      </c>
      <c r="M17" s="26" t="s">
        <v>34</v>
      </c>
      <c r="N17" s="21">
        <f t="shared" si="1"/>
        <v>64</v>
      </c>
      <c r="O17" s="36"/>
    </row>
    <row r="18" spans="1:15" s="15" customFormat="1" ht="12.75">
      <c r="A18" s="15">
        <f t="shared" si="2"/>
        <v>14</v>
      </c>
      <c r="B18" s="21" t="s">
        <v>22</v>
      </c>
      <c r="C18" s="21" t="s">
        <v>9</v>
      </c>
      <c r="D18" s="26">
        <v>10</v>
      </c>
      <c r="E18" s="26">
        <v>35</v>
      </c>
      <c r="F18" s="26">
        <v>14</v>
      </c>
      <c r="G18" s="26">
        <v>15</v>
      </c>
      <c r="H18" s="26">
        <v>12</v>
      </c>
      <c r="I18" s="26">
        <v>15</v>
      </c>
      <c r="J18" s="21"/>
      <c r="K18" s="21" t="s">
        <v>33</v>
      </c>
      <c r="L18" s="21">
        <f t="shared" si="0"/>
        <v>101</v>
      </c>
      <c r="M18" s="26" t="s">
        <v>34</v>
      </c>
      <c r="N18" s="21">
        <f t="shared" si="1"/>
        <v>66</v>
      </c>
      <c r="O18" s="36"/>
    </row>
    <row r="19" spans="1:15" s="15" customFormat="1" ht="12.75">
      <c r="A19" s="15">
        <f t="shared" si="2"/>
        <v>15</v>
      </c>
      <c r="B19" s="21" t="s">
        <v>95</v>
      </c>
      <c r="C19" s="21" t="s">
        <v>97</v>
      </c>
      <c r="D19" s="26">
        <v>35</v>
      </c>
      <c r="E19" s="26">
        <v>35</v>
      </c>
      <c r="F19" s="26">
        <v>15</v>
      </c>
      <c r="G19" s="26">
        <v>8</v>
      </c>
      <c r="H19" s="26">
        <v>3</v>
      </c>
      <c r="I19" s="26">
        <v>7</v>
      </c>
      <c r="J19" s="21"/>
      <c r="K19" s="21" t="s">
        <v>33</v>
      </c>
      <c r="L19" s="21">
        <f t="shared" si="0"/>
        <v>103</v>
      </c>
      <c r="M19" s="26" t="s">
        <v>34</v>
      </c>
      <c r="N19" s="21">
        <f t="shared" si="1"/>
        <v>68</v>
      </c>
      <c r="O19" s="36"/>
    </row>
    <row r="20" spans="1:15" s="15" customFormat="1" ht="12.75">
      <c r="A20" s="15">
        <f t="shared" si="2"/>
        <v>16</v>
      </c>
      <c r="B20" s="21" t="s">
        <v>89</v>
      </c>
      <c r="C20" s="21" t="s">
        <v>9</v>
      </c>
      <c r="D20" s="26">
        <v>13</v>
      </c>
      <c r="E20" s="26">
        <v>13</v>
      </c>
      <c r="F20" s="26">
        <v>35</v>
      </c>
      <c r="G20" s="26">
        <v>18</v>
      </c>
      <c r="H20" s="26">
        <v>15</v>
      </c>
      <c r="I20" s="26">
        <v>22</v>
      </c>
      <c r="J20" s="21"/>
      <c r="K20" s="21" t="s">
        <v>33</v>
      </c>
      <c r="L20" s="21">
        <f t="shared" si="0"/>
        <v>116</v>
      </c>
      <c r="M20" s="26" t="s">
        <v>34</v>
      </c>
      <c r="N20" s="21">
        <f t="shared" si="1"/>
        <v>81</v>
      </c>
      <c r="O20" s="36"/>
    </row>
    <row r="21" spans="1:15" s="15" customFormat="1" ht="12.75">
      <c r="A21" s="15">
        <f t="shared" si="2"/>
        <v>17</v>
      </c>
      <c r="B21" s="21" t="s">
        <v>57</v>
      </c>
      <c r="C21" s="21" t="s">
        <v>60</v>
      </c>
      <c r="D21" s="26">
        <v>14</v>
      </c>
      <c r="E21" s="26">
        <v>16</v>
      </c>
      <c r="F21" s="26">
        <v>18</v>
      </c>
      <c r="G21" s="26">
        <v>35</v>
      </c>
      <c r="H21" s="26">
        <v>16</v>
      </c>
      <c r="I21" s="26">
        <v>21</v>
      </c>
      <c r="J21" s="21"/>
      <c r="K21" s="21" t="s">
        <v>33</v>
      </c>
      <c r="L21" s="21">
        <f t="shared" si="0"/>
        <v>120</v>
      </c>
      <c r="M21" s="26" t="s">
        <v>34</v>
      </c>
      <c r="N21" s="21">
        <f t="shared" si="1"/>
        <v>85</v>
      </c>
      <c r="O21" s="36"/>
    </row>
    <row r="22" spans="1:15" s="15" customFormat="1" ht="12.75">
      <c r="A22" s="15">
        <f t="shared" si="2"/>
        <v>18</v>
      </c>
      <c r="B22" s="21" t="s">
        <v>47</v>
      </c>
      <c r="C22" s="21" t="s">
        <v>9</v>
      </c>
      <c r="D22" s="26">
        <v>35</v>
      </c>
      <c r="E22" s="26">
        <v>10</v>
      </c>
      <c r="F22" s="26">
        <v>13</v>
      </c>
      <c r="G22" s="26">
        <v>11</v>
      </c>
      <c r="H22" s="26">
        <v>35</v>
      </c>
      <c r="I22" s="26">
        <v>19</v>
      </c>
      <c r="J22" s="21"/>
      <c r="K22" s="21" t="s">
        <v>33</v>
      </c>
      <c r="L22" s="21">
        <f t="shared" si="0"/>
        <v>123</v>
      </c>
      <c r="M22" s="26" t="s">
        <v>34</v>
      </c>
      <c r="N22" s="21">
        <f t="shared" si="1"/>
        <v>88</v>
      </c>
      <c r="O22" s="36"/>
    </row>
    <row r="23" spans="1:15" s="15" customFormat="1" ht="12.75">
      <c r="A23" s="15">
        <f t="shared" si="2"/>
        <v>19</v>
      </c>
      <c r="B23" s="21" t="s">
        <v>21</v>
      </c>
      <c r="C23" s="21" t="s">
        <v>9</v>
      </c>
      <c r="D23" s="26">
        <v>12</v>
      </c>
      <c r="E23" s="26">
        <v>12</v>
      </c>
      <c r="F23" s="26">
        <v>16</v>
      </c>
      <c r="G23" s="26">
        <v>35</v>
      </c>
      <c r="H23" s="26">
        <v>35</v>
      </c>
      <c r="I23" s="26">
        <v>18</v>
      </c>
      <c r="J23" s="21"/>
      <c r="K23" s="21" t="s">
        <v>33</v>
      </c>
      <c r="L23" s="21">
        <f t="shared" si="0"/>
        <v>128</v>
      </c>
      <c r="M23" s="26" t="s">
        <v>34</v>
      </c>
      <c r="N23" s="21">
        <f t="shared" si="1"/>
        <v>93</v>
      </c>
      <c r="O23" s="36"/>
    </row>
    <row r="24" spans="1:15" s="15" customFormat="1" ht="12.75">
      <c r="A24" s="15">
        <f t="shared" si="2"/>
        <v>20</v>
      </c>
      <c r="B24" s="21" t="s">
        <v>40</v>
      </c>
      <c r="C24" s="21" t="s">
        <v>9</v>
      </c>
      <c r="D24" s="26">
        <v>35</v>
      </c>
      <c r="E24" s="26">
        <v>35</v>
      </c>
      <c r="F24" s="26">
        <v>17</v>
      </c>
      <c r="G24" s="26">
        <v>16</v>
      </c>
      <c r="H24" s="26">
        <v>14</v>
      </c>
      <c r="I24" s="26">
        <v>16</v>
      </c>
      <c r="J24" s="21"/>
      <c r="K24" s="21" t="s">
        <v>33</v>
      </c>
      <c r="L24" s="21">
        <f t="shared" si="0"/>
        <v>133</v>
      </c>
      <c r="M24" s="26" t="s">
        <v>34</v>
      </c>
      <c r="N24" s="21">
        <f t="shared" si="1"/>
        <v>98</v>
      </c>
      <c r="O24" s="36"/>
    </row>
    <row r="25" spans="1:15" s="15" customFormat="1" ht="12.75">
      <c r="A25" s="15">
        <f t="shared" si="2"/>
        <v>21</v>
      </c>
      <c r="B25" s="21" t="s">
        <v>74</v>
      </c>
      <c r="C25" s="21" t="s">
        <v>9</v>
      </c>
      <c r="D25" s="26">
        <v>35</v>
      </c>
      <c r="E25" s="26">
        <v>7</v>
      </c>
      <c r="F25" s="26">
        <v>35</v>
      </c>
      <c r="G25" s="26">
        <v>14</v>
      </c>
      <c r="H25" s="26">
        <v>35</v>
      </c>
      <c r="I25" s="26">
        <v>17</v>
      </c>
      <c r="J25" s="21"/>
      <c r="K25" s="21" t="s">
        <v>33</v>
      </c>
      <c r="L25" s="21">
        <f t="shared" si="0"/>
        <v>143</v>
      </c>
      <c r="M25" s="26" t="s">
        <v>34</v>
      </c>
      <c r="N25" s="21">
        <f t="shared" si="1"/>
        <v>108</v>
      </c>
      <c r="O25" s="36"/>
    </row>
    <row r="26" spans="1:15" s="15" customFormat="1" ht="12.75">
      <c r="A26" s="15">
        <f t="shared" si="2"/>
        <v>22</v>
      </c>
      <c r="B26" s="21" t="s">
        <v>16</v>
      </c>
      <c r="C26" s="21" t="s">
        <v>8</v>
      </c>
      <c r="D26" s="26">
        <v>2</v>
      </c>
      <c r="E26" s="26">
        <v>2</v>
      </c>
      <c r="F26" s="26">
        <v>35</v>
      </c>
      <c r="G26" s="26">
        <v>35</v>
      </c>
      <c r="H26" s="26">
        <v>35</v>
      </c>
      <c r="I26" s="26">
        <v>35</v>
      </c>
      <c r="J26" s="21"/>
      <c r="K26" s="21" t="s">
        <v>33</v>
      </c>
      <c r="L26" s="21">
        <f t="shared" si="0"/>
        <v>144</v>
      </c>
      <c r="M26" s="26" t="s">
        <v>34</v>
      </c>
      <c r="N26" s="21">
        <f t="shared" si="1"/>
        <v>109</v>
      </c>
      <c r="O26" s="36"/>
    </row>
    <row r="27" spans="1:15" s="15" customFormat="1" ht="12.75">
      <c r="A27" s="15">
        <f t="shared" si="2"/>
        <v>23</v>
      </c>
      <c r="B27" s="21" t="s">
        <v>41</v>
      </c>
      <c r="C27" s="21" t="s">
        <v>10</v>
      </c>
      <c r="D27" s="26">
        <v>35</v>
      </c>
      <c r="E27" s="26">
        <v>35</v>
      </c>
      <c r="F27" s="26">
        <v>35</v>
      </c>
      <c r="G27" s="26">
        <v>17</v>
      </c>
      <c r="H27" s="26">
        <v>35</v>
      </c>
      <c r="I27" s="26">
        <v>20</v>
      </c>
      <c r="J27" s="21"/>
      <c r="K27" s="21" t="s">
        <v>33</v>
      </c>
      <c r="L27" s="21">
        <f t="shared" si="0"/>
        <v>177</v>
      </c>
      <c r="M27" s="26" t="s">
        <v>34</v>
      </c>
      <c r="N27" s="21">
        <f t="shared" si="1"/>
        <v>142</v>
      </c>
      <c r="O27" s="36"/>
    </row>
    <row r="28" spans="1:15" s="15" customFormat="1" ht="12.75">
      <c r="A28" s="15">
        <f t="shared" si="2"/>
        <v>24</v>
      </c>
      <c r="B28" s="21" t="s">
        <v>52</v>
      </c>
      <c r="C28" s="21" t="s">
        <v>8</v>
      </c>
      <c r="D28" s="26">
        <v>35</v>
      </c>
      <c r="E28" s="26">
        <v>35</v>
      </c>
      <c r="F28" s="26">
        <v>35</v>
      </c>
      <c r="G28" s="26">
        <v>4</v>
      </c>
      <c r="H28" s="26">
        <v>35</v>
      </c>
      <c r="I28" s="26">
        <v>35</v>
      </c>
      <c r="J28" s="21"/>
      <c r="K28" s="21" t="s">
        <v>33</v>
      </c>
      <c r="L28" s="21">
        <f t="shared" si="0"/>
        <v>179</v>
      </c>
      <c r="M28" s="26" t="s">
        <v>34</v>
      </c>
      <c r="N28" s="21">
        <f t="shared" si="1"/>
        <v>144</v>
      </c>
      <c r="O28" s="36"/>
    </row>
    <row r="29" spans="1:15" s="15" customFormat="1" ht="12.75">
      <c r="A29" s="15">
        <f t="shared" si="2"/>
        <v>25</v>
      </c>
      <c r="B29" s="21" t="s">
        <v>79</v>
      </c>
      <c r="C29" s="21" t="s">
        <v>108</v>
      </c>
      <c r="D29" s="26">
        <v>35</v>
      </c>
      <c r="E29" s="26">
        <v>35</v>
      </c>
      <c r="F29" s="26">
        <v>19</v>
      </c>
      <c r="G29" s="26">
        <v>35</v>
      </c>
      <c r="H29" s="26">
        <v>35</v>
      </c>
      <c r="I29" s="26">
        <v>23</v>
      </c>
      <c r="J29" s="21"/>
      <c r="K29" s="21" t="s">
        <v>33</v>
      </c>
      <c r="L29" s="21">
        <f t="shared" si="0"/>
        <v>182</v>
      </c>
      <c r="M29" s="26" t="s">
        <v>34</v>
      </c>
      <c r="N29" s="21">
        <f t="shared" si="1"/>
        <v>147</v>
      </c>
      <c r="O29" s="35"/>
    </row>
    <row r="30" spans="1:15" s="15" customFormat="1" ht="12.75">
      <c r="A30" s="15">
        <f t="shared" si="2"/>
        <v>26</v>
      </c>
      <c r="B30" s="21" t="s">
        <v>112</v>
      </c>
      <c r="C30" s="21" t="s">
        <v>9</v>
      </c>
      <c r="D30" s="26">
        <v>35</v>
      </c>
      <c r="E30" s="26">
        <v>35</v>
      </c>
      <c r="F30" s="26">
        <v>35</v>
      </c>
      <c r="G30" s="26">
        <v>35</v>
      </c>
      <c r="H30" s="26">
        <v>35</v>
      </c>
      <c r="I30" s="26">
        <v>24</v>
      </c>
      <c r="J30" s="21"/>
      <c r="K30" s="21" t="s">
        <v>33</v>
      </c>
      <c r="L30" s="21">
        <f t="shared" si="0"/>
        <v>199</v>
      </c>
      <c r="M30" s="26" t="s">
        <v>34</v>
      </c>
      <c r="N30" s="21">
        <f t="shared" si="1"/>
        <v>164</v>
      </c>
      <c r="O30" s="35"/>
    </row>
    <row r="31" spans="1:15" s="15" customFormat="1" ht="12.75">
      <c r="A31" s="15">
        <f t="shared" si="2"/>
        <v>27</v>
      </c>
      <c r="B31" s="21" t="s">
        <v>39</v>
      </c>
      <c r="C31" s="21"/>
      <c r="D31" s="26">
        <v>35</v>
      </c>
      <c r="E31" s="26">
        <v>35</v>
      </c>
      <c r="F31" s="26">
        <v>35</v>
      </c>
      <c r="G31" s="26">
        <v>35</v>
      </c>
      <c r="H31" s="26">
        <v>35</v>
      </c>
      <c r="I31" s="26">
        <v>35</v>
      </c>
      <c r="J31" s="21"/>
      <c r="K31" s="21" t="s">
        <v>33</v>
      </c>
      <c r="L31" s="21">
        <f t="shared" si="0"/>
        <v>210</v>
      </c>
      <c r="M31" s="26" t="s">
        <v>34</v>
      </c>
      <c r="N31" s="21">
        <f t="shared" si="1"/>
        <v>175</v>
      </c>
      <c r="O31" s="35"/>
    </row>
    <row r="32" spans="1:15" s="15" customFormat="1" ht="12.75">
      <c r="A32" s="15">
        <f t="shared" si="2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33</v>
      </c>
      <c r="L32" s="21">
        <f t="shared" si="0"/>
        <v>0</v>
      </c>
      <c r="M32" s="26" t="s">
        <v>34</v>
      </c>
      <c r="N32" s="21">
        <f t="shared" si="1"/>
        <v>0</v>
      </c>
      <c r="O32" s="35"/>
    </row>
    <row r="33" spans="1:15" s="15" customFormat="1" ht="12.75">
      <c r="A33" s="15">
        <f t="shared" si="2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33</v>
      </c>
      <c r="L33" s="21">
        <f t="shared" si="0"/>
        <v>0</v>
      </c>
      <c r="M33" s="26" t="s">
        <v>34</v>
      </c>
      <c r="N33" s="21">
        <f t="shared" si="1"/>
        <v>0</v>
      </c>
      <c r="O33" s="3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The programmer</cp:lastModifiedBy>
  <cp:lastPrinted>2007-10-08T07:18:30Z</cp:lastPrinted>
  <dcterms:created xsi:type="dcterms:W3CDTF">2001-05-04T06:54:19Z</dcterms:created>
  <dcterms:modified xsi:type="dcterms:W3CDTF">2007-10-29T08:15:16Z</dcterms:modified>
  <cp:category/>
  <cp:version/>
  <cp:contentType/>
  <cp:contentStatus/>
</cp:coreProperties>
</file>