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760" windowWidth="12120" windowHeight="8640" activeTab="0"/>
  </bookViews>
  <sheets>
    <sheet name="Totaaluitslag" sheetId="1" r:id="rId1"/>
    <sheet name="wedstrijd 1" sheetId="2" r:id="rId2"/>
    <sheet name="wedstrijd 2" sheetId="3" r:id="rId3"/>
    <sheet name="wedstrijd 3" sheetId="4" r:id="rId4"/>
    <sheet name="wedstrijd 4" sheetId="5" r:id="rId5"/>
    <sheet name="wedstrijd5" sheetId="6" r:id="rId6"/>
    <sheet name="finale" sheetId="7" r:id="rId7"/>
    <sheet name="Zilveren Haak" sheetId="8" r:id="rId8"/>
    <sheet name="Puntenklassement" sheetId="9" r:id="rId9"/>
  </sheets>
  <definedNames/>
  <calcPr fullCalcOnLoad="1"/>
</workbook>
</file>

<file path=xl/sharedStrings.xml><?xml version="1.0" encoding="utf-8"?>
<sst xmlns="http://schemas.openxmlformats.org/spreadsheetml/2006/main" count="643" uniqueCount="159">
  <si>
    <t>uitslag op:</t>
  </si>
  <si>
    <t>naam</t>
  </si>
  <si>
    <t>125gram</t>
  </si>
  <si>
    <t>150gram</t>
  </si>
  <si>
    <t>175gram</t>
  </si>
  <si>
    <t>gemiddelde</t>
  </si>
  <si>
    <t>finale</t>
  </si>
  <si>
    <t>einduitslag</t>
  </si>
  <si>
    <t>A</t>
  </si>
  <si>
    <t>B</t>
  </si>
  <si>
    <t>C</t>
  </si>
  <si>
    <t>nummer :</t>
  </si>
  <si>
    <t>naam :</t>
  </si>
  <si>
    <t>boven 200m</t>
  </si>
  <si>
    <t>160m tot 200m</t>
  </si>
  <si>
    <t>onder 160m</t>
  </si>
  <si>
    <t>De Beuckelaer Guy</t>
  </si>
  <si>
    <t>Opdebeeck Erik</t>
  </si>
  <si>
    <t>Knuyt Erik</t>
  </si>
  <si>
    <t>De Cock Walter</t>
  </si>
  <si>
    <t>Devynck Danny</t>
  </si>
  <si>
    <t>categorie</t>
  </si>
  <si>
    <t>gemiddeld</t>
  </si>
  <si>
    <t>resultaat</t>
  </si>
  <si>
    <t>Verheyen Gert</t>
  </si>
  <si>
    <t>100gram</t>
  </si>
  <si>
    <t>uitslag</t>
  </si>
  <si>
    <t xml:space="preserve">TOTAAL: </t>
  </si>
  <si>
    <t>min slechtste resultaat</t>
  </si>
  <si>
    <t>alle anderen</t>
  </si>
  <si>
    <t>Sintobin Tom</t>
  </si>
  <si>
    <t>Van Cauwenberghe Kris</t>
  </si>
  <si>
    <t>Nicolet Gino</t>
  </si>
  <si>
    <t>Peeters Erik</t>
  </si>
  <si>
    <t>Moeskops Danny</t>
  </si>
  <si>
    <t>Verryckt Yve</t>
  </si>
  <si>
    <t>Oschman Rob</t>
  </si>
  <si>
    <t>Oschman Nigel</t>
  </si>
  <si>
    <t>O</t>
  </si>
  <si>
    <t>Overhead</t>
  </si>
  <si>
    <t>Luyten Karel</t>
  </si>
  <si>
    <t>Beunder Ruud</t>
  </si>
  <si>
    <t>Verbruggen Bernard</t>
  </si>
  <si>
    <t>Laroy Didier</t>
  </si>
  <si>
    <t>Meijerink Peter</t>
  </si>
  <si>
    <t>TOTALE AFSTAND: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</si>
  <si>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</si>
  <si>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</si>
  <si>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</si>
  <si>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</si>
  <si>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</si>
  <si>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</si>
  <si>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</si>
  <si>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</si>
  <si>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worp 9</t>
  </si>
  <si>
    <t>meters</t>
  </si>
  <si>
    <t>gew</t>
  </si>
  <si>
    <t>nr</t>
  </si>
  <si>
    <t>De Dobbelaere Frankie</t>
  </si>
  <si>
    <t>De Groof Tommy</t>
  </si>
  <si>
    <t>Savat Franky</t>
  </si>
  <si>
    <t>uitslag wedstrijd 1 op 22/3/2009</t>
  </si>
  <si>
    <t>De Vynck Danny</t>
  </si>
  <si>
    <t>NW3 -&gt; W4 12 graden zonnig</t>
  </si>
  <si>
    <t>C-N</t>
  </si>
  <si>
    <t>161.67</t>
  </si>
  <si>
    <t>uitslag finale op 11 oktober 2009</t>
  </si>
  <si>
    <t>uitslag wedstrijd 5 op 6 september 2009</t>
  </si>
  <si>
    <t>uitslag wedstrijd 4 op 14 juni 2009</t>
  </si>
  <si>
    <t>uitslag wedstrijd 3 op 10 mei 2009</t>
  </si>
  <si>
    <t>uitslag wedstrijd 2 op 26 april 2009</t>
  </si>
  <si>
    <t>Belgische Surfcasting Club vzw Puntenklassement 2009</t>
  </si>
  <si>
    <t>Belgische Surfcasting Club vzw klassement 2009 Zilveren Haak Zeehengelsportmagazine</t>
  </si>
  <si>
    <t>Carnes Ray</t>
  </si>
  <si>
    <t>212.57</t>
  </si>
  <si>
    <t>205.47</t>
  </si>
  <si>
    <t>206.47</t>
  </si>
  <si>
    <t>189.79</t>
  </si>
  <si>
    <t>174.97</t>
  </si>
  <si>
    <t>165.98</t>
  </si>
  <si>
    <t>175.93</t>
  </si>
  <si>
    <t>178.54</t>
  </si>
  <si>
    <t>181.87</t>
  </si>
  <si>
    <t>171.2</t>
  </si>
  <si>
    <t>166.91</t>
  </si>
  <si>
    <t>177.35</t>
  </si>
  <si>
    <t>192.52</t>
  </si>
  <si>
    <t>171.15</t>
  </si>
  <si>
    <t>175.57</t>
  </si>
  <si>
    <t>207.72</t>
  </si>
  <si>
    <t>200.5</t>
  </si>
  <si>
    <t>207.8</t>
  </si>
  <si>
    <t>211.15</t>
  </si>
  <si>
    <t>210.93</t>
  </si>
  <si>
    <t>195.76</t>
  </si>
  <si>
    <t>170.86</t>
  </si>
  <si>
    <t>167.94</t>
  </si>
  <si>
    <t>175.70</t>
  </si>
  <si>
    <t>171.25</t>
  </si>
  <si>
    <t>177.42</t>
  </si>
  <si>
    <t>184.24</t>
  </si>
  <si>
    <t>191.33</t>
  </si>
  <si>
    <t>210.35</t>
  </si>
  <si>
    <t>214.29</t>
  </si>
  <si>
    <t>212.4</t>
  </si>
  <si>
    <t>215.93</t>
  </si>
  <si>
    <t>159.84</t>
  </si>
  <si>
    <t>158.77</t>
  </si>
  <si>
    <t>170.48</t>
  </si>
  <si>
    <t>166.98</t>
  </si>
  <si>
    <t>166.49</t>
  </si>
  <si>
    <t>169.66</t>
  </si>
  <si>
    <t>181.76</t>
  </si>
  <si>
    <t>186.94</t>
  </si>
  <si>
    <t>187.66</t>
  </si>
  <si>
    <t>198.73</t>
  </si>
  <si>
    <t>200.55</t>
  </si>
  <si>
    <t>247.68</t>
  </si>
  <si>
    <t>238.46</t>
  </si>
  <si>
    <t>233.87</t>
  </si>
  <si>
    <t>9 worpen : 5 worpen lichte regen en ZW1-2 daarna Z2 met droge perioden</t>
  </si>
  <si>
    <t>De Beuckelaar Guy</t>
  </si>
  <si>
    <t>Dobbelaere Franky</t>
  </si>
  <si>
    <t>162.57</t>
  </si>
  <si>
    <t>190.14</t>
  </si>
  <si>
    <t>167.30</t>
  </si>
  <si>
    <t>167.84</t>
  </si>
  <si>
    <t>167.71</t>
  </si>
  <si>
    <t>167.13</t>
  </si>
  <si>
    <t>191.46</t>
  </si>
  <si>
    <t>207.00</t>
  </si>
  <si>
    <t>161.21</t>
  </si>
  <si>
    <t>180.22</t>
  </si>
  <si>
    <t>161.32</t>
  </si>
  <si>
    <t>174.15</t>
  </si>
  <si>
    <t>174.59</t>
  </si>
  <si>
    <t>183.69</t>
  </si>
  <si>
    <t>187.36</t>
  </si>
  <si>
    <t>181.29</t>
  </si>
  <si>
    <t>200.85</t>
  </si>
  <si>
    <t>201.83</t>
  </si>
  <si>
    <t>163.50</t>
  </si>
  <si>
    <t>173.91</t>
  </si>
  <si>
    <t>180.58</t>
  </si>
  <si>
    <t>196.71</t>
  </si>
  <si>
    <t>195.40</t>
  </si>
  <si>
    <t>197.23</t>
  </si>
  <si>
    <t>214.73</t>
  </si>
  <si>
    <t>155.56</t>
  </si>
  <si>
    <t>156.28</t>
  </si>
  <si>
    <t>160.35</t>
  </si>
  <si>
    <t>161.94</t>
  </si>
  <si>
    <t>lichte tot zware regen in ochtend, laatste worpen droog maar met tegenwind 2 ZO</t>
  </si>
  <si>
    <t>8 worpen</t>
  </si>
  <si>
    <t>Teughels Johan</t>
  </si>
  <si>
    <t>De Cock walter</t>
  </si>
  <si>
    <t>ZW3 droog 20°C</t>
  </si>
  <si>
    <t>slechts 1 wedstrijd</t>
  </si>
  <si>
    <t>ontslagen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</si>
</sst>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* #,##0_-;_-* #,##0\-;_-* &quot;-&quot;_-;_-@_-"/>
    <numFmt numFmtId="192" formatCode="_-&quot;fl&quot;\ * #,##0.00_-;_-&quot;fl&quot;\ * #,##0.00\-;_-&quot;fl&quot;\ * &quot;-&quot;??_-;_-@_-"/>
    <numFmt numFmtId="193" formatCode="_-* #,##0.00_-;_-* #,##0.00\-;_-* &quot;-&quot;??_-;_-@_-"/>
    <numFmt numFmtId="194" formatCode="0.0"/>
    <numFmt numFmtId="195" formatCode="dd\-mmm\-yy"/>
    <numFmt numFmtId="196" formatCode="0.00;[Red]0.00"/>
    <numFmt numFmtId="197" formatCode="mm/dd/yy"/>
    <numFmt numFmtId="198" formatCode="0.000"/>
    <numFmt numFmtId="199" formatCode="0.0000"/>
    <numFmt numFmtId="200" formatCode="&quot;Ja&quot;;&quot;Ja&quot;;&quot;Nee&quot;"/>
    <numFmt numFmtId="201" formatCode="&quot;Waar&quot;;&quot;Waar&quot;;&quot;Niet waar&quot;"/>
    <numFmt numFmtId="202" formatCode="&quot;Aan&quot;;&quot;Aan&quot;;&quot;Uit&quot;"/>
    <numFmt numFmtId="203" formatCode="[$€-2]\ #.##000_);[Red]\([$€-2]\ #.##000\)"/>
    <numFmt numFmtId="204" formatCode="0.0;[Red]0.0"/>
    <numFmt numFmtId="205" formatCode="[$-813]dddd\ d\ mmmm\ yyyy"/>
    <numFmt numFmtId="206" formatCode="#,##0.00\ _€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0" fillId="0" borderId="0" xfId="0" applyNumberFormat="1" applyAlignment="1">
      <alignment/>
    </xf>
    <xf numFmtId="14" fontId="0" fillId="0" borderId="0" xfId="0" applyNumberFormat="1" applyAlignment="1">
      <alignment/>
    </xf>
    <xf numFmtId="195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96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96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96" fontId="0" fillId="0" borderId="1" xfId="0" applyNumberFormat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2" xfId="0" applyBorder="1" applyAlignment="1">
      <alignment/>
    </xf>
    <xf numFmtId="16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2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4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196" fontId="0" fillId="0" borderId="2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96" fontId="0" fillId="0" borderId="2" xfId="0" applyNumberFormat="1" applyBorder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13" xfId="0" applyNumberFormat="1" applyBorder="1" applyAlignment="1">
      <alignment horizontal="left"/>
    </xf>
    <xf numFmtId="196" fontId="0" fillId="0" borderId="12" xfId="0" applyNumberFormat="1" applyBorder="1" applyAlignment="1">
      <alignment horizontal="center"/>
    </xf>
    <xf numFmtId="196" fontId="0" fillId="0" borderId="8" xfId="0" applyNumberFormat="1" applyBorder="1" applyAlignment="1">
      <alignment horizontal="center"/>
    </xf>
    <xf numFmtId="196" fontId="0" fillId="0" borderId="20" xfId="0" applyNumberFormat="1" applyBorder="1" applyAlignment="1">
      <alignment horizontal="left"/>
    </xf>
    <xf numFmtId="196" fontId="0" fillId="0" borderId="6" xfId="0" applyNumberFormat="1" applyBorder="1" applyAlignment="1">
      <alignment horizontal="center"/>
    </xf>
    <xf numFmtId="196" fontId="0" fillId="0" borderId="7" xfId="0" applyNumberFormat="1" applyBorder="1" applyAlignment="1">
      <alignment horizontal="center"/>
    </xf>
    <xf numFmtId="196" fontId="0" fillId="0" borderId="9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4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/>
    </xf>
    <xf numFmtId="206" fontId="0" fillId="0" borderId="0" xfId="0" applyNumberFormat="1" applyAlignment="1">
      <alignment/>
    </xf>
    <xf numFmtId="2" fontId="1" fillId="0" borderId="0" xfId="0" applyNumberFormat="1" applyFon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"/>
  <sheetViews>
    <sheetView tabSelected="1" workbookViewId="0" topLeftCell="A4">
      <selection activeCell="B33" sqref="B33"/>
    </sheetView>
  </sheetViews>
  <sheetFormatPr defaultColWidth="9.140625" defaultRowHeight="12.75"/>
  <cols>
    <col min="1" max="1" width="4.28125" style="1" customWidth="1"/>
    <col min="2" max="2" width="21.421875" style="0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7.140625" style="0" customWidth="1"/>
    <col min="11" max="11" width="11.00390625" style="0" customWidth="1"/>
    <col min="15" max="15" width="20.57421875" style="0" bestFit="1" customWidth="1"/>
  </cols>
  <sheetData>
    <row r="1" spans="1:8" ht="13.5" thickBot="1">
      <c r="A1" s="1" t="s">
        <v>0</v>
      </c>
      <c r="G1" s="3"/>
      <c r="H1" s="4">
        <f ca="1">TODAY()</f>
        <v>40101</v>
      </c>
    </row>
    <row r="2" spans="1:11" s="1" customFormat="1" ht="13.5" thickBot="1">
      <c r="A2" s="5"/>
      <c r="B2" s="5" t="s">
        <v>1</v>
      </c>
      <c r="C2" s="6" t="s">
        <v>25</v>
      </c>
      <c r="D2" s="6" t="s">
        <v>2</v>
      </c>
      <c r="E2" s="6" t="s">
        <v>3</v>
      </c>
      <c r="F2" s="6" t="s">
        <v>4</v>
      </c>
      <c r="G2" s="5"/>
      <c r="H2" s="6" t="s">
        <v>5</v>
      </c>
      <c r="I2" s="5"/>
      <c r="J2" s="5" t="s">
        <v>6</v>
      </c>
      <c r="K2" s="5" t="s">
        <v>7</v>
      </c>
    </row>
    <row r="3" spans="1:11" ht="5.25" customHeight="1" thickBot="1">
      <c r="A3" s="5"/>
      <c r="B3" s="7"/>
      <c r="C3" s="8"/>
      <c r="D3" s="8"/>
      <c r="E3" s="8"/>
      <c r="F3" s="8"/>
      <c r="G3" s="7"/>
      <c r="H3" s="8"/>
      <c r="I3" s="7"/>
      <c r="J3" s="7"/>
      <c r="K3" s="7"/>
    </row>
    <row r="4" spans="1:13" ht="13.5" thickBot="1">
      <c r="A4" s="5" t="s">
        <v>8</v>
      </c>
      <c r="B4" s="5" t="s">
        <v>13</v>
      </c>
      <c r="C4" s="8"/>
      <c r="D4" s="8"/>
      <c r="E4" s="8"/>
      <c r="F4" s="8"/>
      <c r="G4" s="7"/>
      <c r="H4" s="8"/>
      <c r="I4" s="7"/>
      <c r="J4" s="7"/>
      <c r="K4" s="7"/>
      <c r="L4" s="51"/>
      <c r="M4" s="14"/>
    </row>
    <row r="5" spans="1:13" ht="6" customHeight="1" thickBot="1">
      <c r="A5" s="5"/>
      <c r="B5" s="7"/>
      <c r="C5" s="8"/>
      <c r="D5" s="8"/>
      <c r="E5" s="8"/>
      <c r="F5" s="8"/>
      <c r="G5" s="7"/>
      <c r="H5" s="8"/>
      <c r="I5" s="7"/>
      <c r="J5" s="7"/>
      <c r="K5" s="7"/>
      <c r="L5" s="51"/>
      <c r="M5" s="14"/>
    </row>
    <row r="6" spans="1:16" ht="13.5" thickBot="1">
      <c r="A6" s="5">
        <v>1</v>
      </c>
      <c r="B6" s="7" t="s">
        <v>34</v>
      </c>
      <c r="C6" s="8">
        <v>233.87</v>
      </c>
      <c r="D6" s="8">
        <v>240.12</v>
      </c>
      <c r="E6" s="8">
        <v>247.68</v>
      </c>
      <c r="F6" s="8"/>
      <c r="G6" s="8"/>
      <c r="H6" s="8">
        <f aca="true" t="shared" si="0" ref="H6:H17">IF(SUM(D6:F6)=0,"",(SUM(D6:E6)+MAX(C6,F6))/3)</f>
        <v>240.5566666666667</v>
      </c>
      <c r="I6" s="8"/>
      <c r="J6" s="8">
        <v>271.77</v>
      </c>
      <c r="K6" s="8">
        <f aca="true" t="shared" si="1" ref="K6:K17">IF(SUM(H6,H6,H6,J6,J6)/5=0,"",SUM(H6,H6,H6,J6,J6)/5)</f>
        <v>253.042</v>
      </c>
      <c r="L6" s="52"/>
      <c r="M6" s="14"/>
      <c r="N6" s="13"/>
      <c r="P6" s="25"/>
    </row>
    <row r="7" spans="1:16" ht="13.5" thickBot="1">
      <c r="A7" s="5">
        <v>2</v>
      </c>
      <c r="B7" s="7" t="s">
        <v>17</v>
      </c>
      <c r="C7" s="8">
        <v>219.67</v>
      </c>
      <c r="D7" s="8">
        <v>223.2</v>
      </c>
      <c r="E7" s="8">
        <v>219.24</v>
      </c>
      <c r="F7" s="8">
        <v>207.8</v>
      </c>
      <c r="G7" s="8"/>
      <c r="H7" s="8">
        <f t="shared" si="0"/>
        <v>220.70333333333335</v>
      </c>
      <c r="I7" s="8"/>
      <c r="J7" s="8">
        <v>230.14</v>
      </c>
      <c r="K7" s="8">
        <f t="shared" si="1"/>
        <v>224.47799999999998</v>
      </c>
      <c r="L7" s="51"/>
      <c r="M7" s="53"/>
      <c r="N7" s="13"/>
      <c r="P7" s="25"/>
    </row>
    <row r="8" spans="1:16" ht="13.5" thickBot="1">
      <c r="A8" s="5">
        <v>3</v>
      </c>
      <c r="B8" s="7" t="s">
        <v>41</v>
      </c>
      <c r="C8" s="8">
        <v>224.94</v>
      </c>
      <c r="D8" s="8">
        <v>223</v>
      </c>
      <c r="E8" s="8">
        <v>213.75</v>
      </c>
      <c r="F8" s="8"/>
      <c r="G8" s="8"/>
      <c r="H8" s="8">
        <f t="shared" si="0"/>
        <v>220.56333333333336</v>
      </c>
      <c r="I8" s="8"/>
      <c r="J8" s="8">
        <v>224.16</v>
      </c>
      <c r="K8" s="8">
        <f t="shared" si="1"/>
        <v>222.002</v>
      </c>
      <c r="L8" s="51"/>
      <c r="M8" s="53"/>
      <c r="N8" s="13"/>
      <c r="P8" s="25"/>
    </row>
    <row r="9" spans="1:16" ht="13.5" thickBot="1">
      <c r="A9" s="5">
        <v>5</v>
      </c>
      <c r="B9" s="7" t="s">
        <v>43</v>
      </c>
      <c r="C9" s="8">
        <v>197.25</v>
      </c>
      <c r="D9" s="8">
        <v>210.91</v>
      </c>
      <c r="E9" s="8">
        <v>212.57</v>
      </c>
      <c r="F9" s="8">
        <v>206.47</v>
      </c>
      <c r="G9" s="8"/>
      <c r="H9" s="8">
        <f t="shared" si="0"/>
        <v>209.98333333333335</v>
      </c>
      <c r="I9" s="8"/>
      <c r="J9" s="8">
        <v>227.9</v>
      </c>
      <c r="K9" s="8">
        <f t="shared" si="1"/>
        <v>217.15</v>
      </c>
      <c r="L9" s="51"/>
      <c r="M9" s="53"/>
      <c r="N9" s="13"/>
      <c r="P9" s="25"/>
    </row>
    <row r="10" spans="1:16" ht="13.5" thickBot="1">
      <c r="A10" s="5">
        <v>4</v>
      </c>
      <c r="B10" s="7" t="s">
        <v>60</v>
      </c>
      <c r="C10" s="8">
        <v>215.23</v>
      </c>
      <c r="D10" s="8">
        <v>217.89</v>
      </c>
      <c r="E10" s="8">
        <v>206.77</v>
      </c>
      <c r="F10" s="8">
        <v>198.86</v>
      </c>
      <c r="G10" s="8"/>
      <c r="H10" s="8">
        <f t="shared" si="0"/>
        <v>213.29666666666665</v>
      </c>
      <c r="I10" s="8"/>
      <c r="J10" s="8">
        <v>216.92</v>
      </c>
      <c r="K10" s="8">
        <f t="shared" si="1"/>
        <v>214.746</v>
      </c>
      <c r="N10" s="13"/>
      <c r="P10" s="25"/>
    </row>
    <row r="11" spans="1:16" ht="13.5" thickBot="1">
      <c r="A11" s="5">
        <v>6</v>
      </c>
      <c r="B11" s="7" t="s">
        <v>16</v>
      </c>
      <c r="C11" s="8">
        <v>203.57</v>
      </c>
      <c r="D11" s="8">
        <v>203.93</v>
      </c>
      <c r="E11" s="8">
        <v>200.08</v>
      </c>
      <c r="F11" s="8"/>
      <c r="G11" s="8"/>
      <c r="H11" s="8">
        <f t="shared" si="0"/>
        <v>202.52666666666664</v>
      </c>
      <c r="I11" s="8"/>
      <c r="J11" s="8">
        <v>197.74</v>
      </c>
      <c r="K11" s="8">
        <f t="shared" si="1"/>
        <v>200.612</v>
      </c>
      <c r="N11" s="13"/>
      <c r="P11" s="25"/>
    </row>
    <row r="12" spans="1:16" ht="13.5" thickBot="1">
      <c r="A12" s="5">
        <v>7</v>
      </c>
      <c r="B12" s="7" t="s">
        <v>73</v>
      </c>
      <c r="C12" s="8">
        <v>198.25</v>
      </c>
      <c r="D12" s="8">
        <v>199.47</v>
      </c>
      <c r="E12" s="8">
        <v>193.45</v>
      </c>
      <c r="F12" s="8"/>
      <c r="G12" s="8"/>
      <c r="H12" s="8">
        <f t="shared" si="0"/>
        <v>197.05666666666664</v>
      </c>
      <c r="I12" s="8"/>
      <c r="J12" s="8">
        <v>196.9</v>
      </c>
      <c r="K12" s="8">
        <f t="shared" si="1"/>
        <v>196.99399999999997</v>
      </c>
      <c r="N12" s="13"/>
      <c r="P12" s="25"/>
    </row>
    <row r="13" spans="1:16" ht="13.5" thickBot="1">
      <c r="A13" s="5">
        <v>8</v>
      </c>
      <c r="B13" s="7" t="s">
        <v>31</v>
      </c>
      <c r="C13" s="8"/>
      <c r="D13" s="8">
        <v>216.02</v>
      </c>
      <c r="E13" s="8">
        <v>225.02</v>
      </c>
      <c r="F13" s="8"/>
      <c r="G13" s="8"/>
      <c r="H13" s="8">
        <f t="shared" si="0"/>
        <v>147.01333333333335</v>
      </c>
      <c r="I13" s="8"/>
      <c r="J13" s="8">
        <v>235.34</v>
      </c>
      <c r="K13" s="8">
        <f t="shared" si="1"/>
        <v>182.34400000000002</v>
      </c>
      <c r="N13" s="13"/>
      <c r="P13" s="25"/>
    </row>
    <row r="14" spans="1:16" ht="13.5" thickBot="1">
      <c r="A14" s="5">
        <v>9</v>
      </c>
      <c r="B14" s="7" t="s">
        <v>44</v>
      </c>
      <c r="C14" s="8"/>
      <c r="D14" s="8">
        <v>209.73</v>
      </c>
      <c r="E14" s="8">
        <v>214.35</v>
      </c>
      <c r="F14" s="8"/>
      <c r="G14" s="8"/>
      <c r="H14" s="8">
        <f t="shared" si="0"/>
        <v>141.35999999999999</v>
      </c>
      <c r="I14" s="8"/>
      <c r="J14" s="8">
        <v>217.92</v>
      </c>
      <c r="K14" s="8">
        <f t="shared" si="1"/>
        <v>171.98399999999998</v>
      </c>
      <c r="N14" s="13"/>
      <c r="P14" s="25"/>
    </row>
    <row r="15" spans="1:16" ht="13.5" thickBot="1">
      <c r="A15" s="5">
        <v>10</v>
      </c>
      <c r="B15" s="7" t="s">
        <v>18</v>
      </c>
      <c r="C15" s="8"/>
      <c r="D15" s="8"/>
      <c r="E15" s="8">
        <v>194.65</v>
      </c>
      <c r="F15" s="8"/>
      <c r="G15" s="8"/>
      <c r="H15" s="8">
        <f t="shared" si="0"/>
        <v>64.88333333333334</v>
      </c>
      <c r="I15" s="8"/>
      <c r="J15" s="8">
        <v>196</v>
      </c>
      <c r="K15" s="8">
        <f t="shared" si="1"/>
        <v>117.33000000000001</v>
      </c>
      <c r="N15" s="13"/>
      <c r="P15" s="25"/>
    </row>
    <row r="16" spans="1:16" ht="13.5" thickBot="1">
      <c r="A16" s="5">
        <v>11</v>
      </c>
      <c r="B16" s="7" t="s">
        <v>32</v>
      </c>
      <c r="C16" s="8">
        <v>199.88</v>
      </c>
      <c r="D16" s="8">
        <v>208.97</v>
      </c>
      <c r="E16" s="8">
        <v>198.24</v>
      </c>
      <c r="F16" s="8"/>
      <c r="G16" s="8"/>
      <c r="H16" s="8">
        <f t="shared" si="0"/>
        <v>202.36333333333334</v>
      </c>
      <c r="I16" s="8"/>
      <c r="J16" s="8">
        <v>0</v>
      </c>
      <c r="K16" s="8">
        <f t="shared" si="1"/>
        <v>121.418</v>
      </c>
      <c r="M16" t="s">
        <v>157</v>
      </c>
      <c r="N16" s="13"/>
      <c r="P16" s="25"/>
    </row>
    <row r="17" spans="1:16" ht="13.5" thickBot="1">
      <c r="A17" s="5">
        <v>12</v>
      </c>
      <c r="B17" s="7" t="s">
        <v>35</v>
      </c>
      <c r="C17" s="8">
        <v>200.51</v>
      </c>
      <c r="D17" s="8">
        <v>213.05</v>
      </c>
      <c r="E17" s="8">
        <v>209.7</v>
      </c>
      <c r="F17" s="8">
        <v>199.77</v>
      </c>
      <c r="G17" s="8"/>
      <c r="H17" s="8">
        <f t="shared" si="0"/>
        <v>207.75333333333333</v>
      </c>
      <c r="I17" s="8"/>
      <c r="J17" s="8">
        <v>0</v>
      </c>
      <c r="K17" s="8">
        <f t="shared" si="1"/>
        <v>124.652</v>
      </c>
      <c r="M17" s="14" t="s">
        <v>158</v>
      </c>
      <c r="N17" s="13"/>
      <c r="P17" s="25"/>
    </row>
    <row r="18" spans="1:16" ht="13.5" thickBot="1">
      <c r="A18" s="5"/>
      <c r="B18" s="7"/>
      <c r="C18" s="8"/>
      <c r="D18" s="8"/>
      <c r="E18" s="8"/>
      <c r="F18" s="8"/>
      <c r="G18" s="8"/>
      <c r="H18" s="8"/>
      <c r="I18" s="8"/>
      <c r="J18" s="8"/>
      <c r="K18" s="8"/>
      <c r="N18" s="13"/>
      <c r="P18" s="25"/>
    </row>
    <row r="19" spans="1:16" s="1" customFormat="1" ht="13.5" thickBot="1">
      <c r="A19" s="5" t="s">
        <v>9</v>
      </c>
      <c r="B19" s="5" t="s">
        <v>14</v>
      </c>
      <c r="C19" s="6" t="s">
        <v>25</v>
      </c>
      <c r="D19" s="6" t="s">
        <v>2</v>
      </c>
      <c r="E19" s="6" t="s">
        <v>3</v>
      </c>
      <c r="F19" s="6" t="s">
        <v>4</v>
      </c>
      <c r="G19" s="6"/>
      <c r="H19" s="8">
        <f aca="true" t="shared" si="2" ref="H19:H30">IF(SUM(D19:F19)=0,"",(SUM(D19:E19)+MAX(C19,F19))/3)</f>
      </c>
      <c r="I19" s="6"/>
      <c r="J19" s="6"/>
      <c r="K19" s="8">
        <f aca="true" t="shared" si="3" ref="K19:K30">IF(SUM(H19,H19,H19,J19,J19)/5=0,"",SUM(H19,H19,H19,J19,J19)/5)</f>
      </c>
      <c r="N19" s="13"/>
      <c r="O19"/>
      <c r="P19" s="25"/>
    </row>
    <row r="20" spans="1:16" s="1" customFormat="1" ht="6" customHeight="1" thickBot="1">
      <c r="A20" s="5"/>
      <c r="B20" s="5"/>
      <c r="C20" s="6"/>
      <c r="D20" s="6"/>
      <c r="E20" s="6"/>
      <c r="F20" s="6"/>
      <c r="G20" s="6"/>
      <c r="H20" s="8">
        <f t="shared" si="2"/>
      </c>
      <c r="I20" s="6"/>
      <c r="J20" s="6"/>
      <c r="K20" s="8">
        <f t="shared" si="3"/>
      </c>
      <c r="N20" s="13"/>
      <c r="O20"/>
      <c r="P20" s="25"/>
    </row>
    <row r="21" spans="1:16" ht="13.5" thickBot="1">
      <c r="A21" s="5">
        <v>1</v>
      </c>
      <c r="B21" s="7" t="s">
        <v>37</v>
      </c>
      <c r="C21" s="8">
        <v>200.55</v>
      </c>
      <c r="D21" s="8">
        <v>200.24</v>
      </c>
      <c r="E21" s="8">
        <v>187.66</v>
      </c>
      <c r="F21" s="8"/>
      <c r="G21" s="8"/>
      <c r="H21" s="8">
        <f t="shared" si="2"/>
        <v>196.15</v>
      </c>
      <c r="I21" s="8"/>
      <c r="J21" s="8">
        <v>208.79</v>
      </c>
      <c r="K21" s="8">
        <f t="shared" si="3"/>
        <v>201.206</v>
      </c>
      <c r="N21" s="13"/>
      <c r="P21" s="25"/>
    </row>
    <row r="22" spans="1:16" ht="13.5" thickBot="1">
      <c r="A22" s="5">
        <v>2</v>
      </c>
      <c r="B22" s="7" t="s">
        <v>24</v>
      </c>
      <c r="C22" s="8">
        <v>181.42</v>
      </c>
      <c r="D22" s="8">
        <v>186.68</v>
      </c>
      <c r="E22" s="8">
        <v>177.63</v>
      </c>
      <c r="F22" s="8"/>
      <c r="G22" s="8"/>
      <c r="H22" s="8">
        <f t="shared" si="2"/>
        <v>181.91</v>
      </c>
      <c r="I22" s="8"/>
      <c r="J22" s="8">
        <v>196.21</v>
      </c>
      <c r="K22" s="8">
        <f t="shared" si="3"/>
        <v>187.63000000000002</v>
      </c>
      <c r="N22" s="13"/>
      <c r="P22" s="25"/>
    </row>
    <row r="23" spans="1:16" ht="13.5" thickBot="1">
      <c r="A23" s="5">
        <v>3</v>
      </c>
      <c r="B23" s="7" t="s">
        <v>36</v>
      </c>
      <c r="C23" s="8">
        <v>180.27</v>
      </c>
      <c r="D23" s="8">
        <v>187.05</v>
      </c>
      <c r="E23" s="8">
        <v>188.28</v>
      </c>
      <c r="F23" s="8">
        <v>185.4</v>
      </c>
      <c r="G23" s="8"/>
      <c r="H23" s="8">
        <f t="shared" si="2"/>
        <v>186.91</v>
      </c>
      <c r="I23" s="8"/>
      <c r="J23" s="8">
        <v>184.08</v>
      </c>
      <c r="K23" s="8">
        <f t="shared" si="3"/>
        <v>185.77800000000002</v>
      </c>
      <c r="N23" s="13"/>
      <c r="P23" s="25"/>
    </row>
    <row r="24" spans="1:11" ht="13.5" thickBot="1">
      <c r="A24" s="5">
        <v>4</v>
      </c>
      <c r="B24" s="7" t="s">
        <v>20</v>
      </c>
      <c r="C24" s="8">
        <v>183.74</v>
      </c>
      <c r="D24" s="8">
        <v>186.55</v>
      </c>
      <c r="E24" s="8">
        <v>168.31</v>
      </c>
      <c r="F24" s="8"/>
      <c r="G24" s="8"/>
      <c r="H24" s="8">
        <f t="shared" si="2"/>
        <v>179.53333333333333</v>
      </c>
      <c r="I24" s="8"/>
      <c r="J24" s="8">
        <v>183.28</v>
      </c>
      <c r="K24" s="8">
        <f t="shared" si="3"/>
        <v>181.03199999999998</v>
      </c>
    </row>
    <row r="25" spans="1:11" ht="13.5" thickBot="1">
      <c r="A25" s="5">
        <v>5</v>
      </c>
      <c r="B25" s="7" t="s">
        <v>58</v>
      </c>
      <c r="C25" s="8">
        <v>172.6</v>
      </c>
      <c r="D25" s="8">
        <v>186.23</v>
      </c>
      <c r="E25" s="8">
        <v>163.8</v>
      </c>
      <c r="F25" s="8"/>
      <c r="G25" s="8"/>
      <c r="H25" s="8">
        <f t="shared" si="2"/>
        <v>174.21</v>
      </c>
      <c r="I25" s="8"/>
      <c r="J25" s="8">
        <v>174.32</v>
      </c>
      <c r="K25" s="8">
        <f t="shared" si="3"/>
        <v>174.254</v>
      </c>
    </row>
    <row r="26" spans="1:11" ht="13.5" thickBot="1">
      <c r="A26" s="5">
        <v>6</v>
      </c>
      <c r="B26" s="7" t="s">
        <v>42</v>
      </c>
      <c r="C26" s="8">
        <v>152.97</v>
      </c>
      <c r="D26" s="8">
        <v>155.64</v>
      </c>
      <c r="E26" s="8">
        <v>156.11</v>
      </c>
      <c r="F26" s="8"/>
      <c r="G26" s="8"/>
      <c r="H26" s="8">
        <f t="shared" si="2"/>
        <v>154.90666666666667</v>
      </c>
      <c r="I26" s="8"/>
      <c r="J26" s="8">
        <v>157.1</v>
      </c>
      <c r="K26" s="8">
        <f t="shared" si="3"/>
        <v>155.78400000000002</v>
      </c>
    </row>
    <row r="27" spans="1:11" ht="13.5" thickBot="1">
      <c r="A27" s="5">
        <v>7</v>
      </c>
      <c r="B27" s="7" t="s">
        <v>33</v>
      </c>
      <c r="C27" s="8">
        <v>161.67</v>
      </c>
      <c r="D27" s="8">
        <v>179.38</v>
      </c>
      <c r="E27" s="8"/>
      <c r="F27" s="8"/>
      <c r="G27" s="8"/>
      <c r="H27" s="8">
        <f t="shared" si="2"/>
        <v>113.68333333333332</v>
      </c>
      <c r="I27" s="8"/>
      <c r="J27" s="8">
        <v>178.64</v>
      </c>
      <c r="K27" s="8">
        <f t="shared" si="3"/>
        <v>139.666</v>
      </c>
    </row>
    <row r="28" spans="1:11" ht="13.5" thickBot="1">
      <c r="A28" s="5">
        <v>8</v>
      </c>
      <c r="B28" s="7" t="s">
        <v>19</v>
      </c>
      <c r="C28" s="8"/>
      <c r="D28" s="8">
        <v>179.89</v>
      </c>
      <c r="E28" s="8">
        <v>161.67</v>
      </c>
      <c r="F28" s="8"/>
      <c r="G28" s="8"/>
      <c r="H28" s="8">
        <f t="shared" si="2"/>
        <v>113.85333333333331</v>
      </c>
      <c r="I28" s="8"/>
      <c r="J28" s="8">
        <v>174.38</v>
      </c>
      <c r="K28" s="8">
        <f t="shared" si="3"/>
        <v>138.064</v>
      </c>
    </row>
    <row r="29" spans="1:11" ht="13.5" thickBot="1">
      <c r="A29" s="5">
        <v>9</v>
      </c>
      <c r="B29" s="7" t="s">
        <v>40</v>
      </c>
      <c r="C29" s="8"/>
      <c r="D29" s="8">
        <v>174.29</v>
      </c>
      <c r="E29" s="8"/>
      <c r="F29" s="8"/>
      <c r="G29" s="8"/>
      <c r="H29" s="8">
        <f t="shared" si="2"/>
        <v>58.096666666666664</v>
      </c>
      <c r="I29" s="8"/>
      <c r="J29" s="8">
        <v>0</v>
      </c>
      <c r="K29" s="8">
        <f t="shared" si="3"/>
        <v>34.858</v>
      </c>
    </row>
    <row r="30" spans="1:11" ht="13.5" thickBot="1">
      <c r="A30" s="5"/>
      <c r="B30" s="7"/>
      <c r="C30" s="12"/>
      <c r="D30" s="12"/>
      <c r="E30" s="8"/>
      <c r="F30" s="12"/>
      <c r="G30" s="8"/>
      <c r="H30" s="8">
        <f t="shared" si="2"/>
      </c>
      <c r="I30" s="8"/>
      <c r="J30" s="8"/>
      <c r="K30" s="8">
        <f t="shared" si="3"/>
      </c>
    </row>
    <row r="31" spans="1:12" s="1" customFormat="1" ht="13.5" thickBot="1">
      <c r="A31" s="5" t="s">
        <v>10</v>
      </c>
      <c r="B31" s="5" t="s">
        <v>15</v>
      </c>
      <c r="C31" s="6"/>
      <c r="D31" s="6" t="s">
        <v>3</v>
      </c>
      <c r="E31" s="6"/>
      <c r="F31" s="6" t="s">
        <v>3</v>
      </c>
      <c r="G31" s="6"/>
      <c r="H31" s="6"/>
      <c r="I31" s="6"/>
      <c r="J31" s="6"/>
      <c r="K31" s="8"/>
      <c r="L31"/>
    </row>
    <row r="32" spans="1:11" s="1" customFormat="1" ht="6" customHeight="1" thickBot="1">
      <c r="A32" s="5"/>
      <c r="B32" s="5"/>
      <c r="C32" s="6"/>
      <c r="D32" s="6"/>
      <c r="E32" s="6"/>
      <c r="F32" s="6"/>
      <c r="G32" s="6"/>
      <c r="H32" s="6"/>
      <c r="I32" s="6"/>
      <c r="J32" s="6"/>
      <c r="K32" s="8"/>
    </row>
    <row r="33" spans="1:12" ht="13.5" thickBot="1">
      <c r="A33" s="5">
        <v>1</v>
      </c>
      <c r="B33" s="7" t="s">
        <v>154</v>
      </c>
      <c r="C33" s="8"/>
      <c r="D33" s="8">
        <v>223.77</v>
      </c>
      <c r="E33" s="8"/>
      <c r="F33" s="8">
        <v>189.68</v>
      </c>
      <c r="G33" s="8"/>
      <c r="H33" s="8">
        <f>SUM(D33,F33)/2</f>
        <v>206.72500000000002</v>
      </c>
      <c r="I33" s="8"/>
      <c r="J33" s="8">
        <v>213.26</v>
      </c>
      <c r="K33" s="8">
        <f>(D33+F33+J33+J33)/4</f>
        <v>209.9925</v>
      </c>
      <c r="L33" s="1"/>
    </row>
    <row r="34" spans="1:12" ht="13.5" thickBot="1">
      <c r="A34" s="5">
        <v>2</v>
      </c>
      <c r="B34" s="7" t="s">
        <v>59</v>
      </c>
      <c r="C34" s="8"/>
      <c r="D34" s="8">
        <v>186.36</v>
      </c>
      <c r="E34" s="8"/>
      <c r="F34" s="8">
        <v>184.94</v>
      </c>
      <c r="G34" s="8"/>
      <c r="H34" s="8">
        <f>SUM(D34,F34)/2</f>
        <v>185.65</v>
      </c>
      <c r="I34" s="8"/>
      <c r="J34" s="8">
        <v>194.36</v>
      </c>
      <c r="K34" s="8">
        <f>(D34+F34+J34+J34)/4</f>
        <v>190.00500000000002</v>
      </c>
      <c r="L34" s="1"/>
    </row>
    <row r="35" spans="1:13" ht="13.5" thickBot="1">
      <c r="A35" s="5">
        <v>3</v>
      </c>
      <c r="B35" s="7" t="s">
        <v>30</v>
      </c>
      <c r="C35" s="8"/>
      <c r="D35" s="8">
        <v>158.03</v>
      </c>
      <c r="E35" s="8"/>
      <c r="F35" s="8"/>
      <c r="G35" s="8"/>
      <c r="H35" s="8">
        <f>SUM(D35,F35)/2</f>
        <v>79.015</v>
      </c>
      <c r="I35" s="8"/>
      <c r="J35" s="8">
        <v>0</v>
      </c>
      <c r="K35" s="8">
        <f>(D35+F35+J35+J35)/4</f>
        <v>39.5075</v>
      </c>
      <c r="L35" s="1"/>
      <c r="M35" t="s">
        <v>157</v>
      </c>
    </row>
    <row r="36" spans="1:12" ht="13.5" thickBot="1">
      <c r="A36" s="5"/>
      <c r="B36" s="7"/>
      <c r="C36" s="8"/>
      <c r="D36" s="8"/>
      <c r="E36" s="8"/>
      <c r="F36" s="8"/>
      <c r="G36" s="8"/>
      <c r="H36" s="8"/>
      <c r="I36" s="8"/>
      <c r="J36" s="8"/>
      <c r="K36" s="8"/>
      <c r="L36" s="1"/>
    </row>
    <row r="37" spans="1:12" s="1" customFormat="1" ht="13.5" thickBot="1">
      <c r="A37" s="5" t="s">
        <v>38</v>
      </c>
      <c r="B37" s="5" t="s">
        <v>39</v>
      </c>
      <c r="C37" s="6" t="s">
        <v>25</v>
      </c>
      <c r="D37" s="6" t="s">
        <v>2</v>
      </c>
      <c r="E37" s="6" t="s">
        <v>3</v>
      </c>
      <c r="F37" s="6" t="s">
        <v>4</v>
      </c>
      <c r="G37" s="6"/>
      <c r="H37" s="8">
        <f>IF(SUM(D37:F37)=0,"",(SUM(D37:E37)+MAX(C37,F37))/3)</f>
      </c>
      <c r="I37" s="6"/>
      <c r="J37" s="6"/>
      <c r="K37" s="8">
        <f>IF(SUM(H37,H37,H37,J37,J37)/5=0,"",SUM(H37,H37,H37,J37,J37)/5)</f>
      </c>
      <c r="L37"/>
    </row>
    <row r="38" spans="1:11" s="1" customFormat="1" ht="6" customHeight="1" thickBot="1">
      <c r="A38" s="5"/>
      <c r="B38" s="5"/>
      <c r="C38" s="6"/>
      <c r="D38" s="6"/>
      <c r="E38" s="6"/>
      <c r="F38" s="6"/>
      <c r="G38" s="6"/>
      <c r="H38" s="8">
        <f>IF(SUM(D38:F38)=0,"",(SUM(D38:E38)+MAX(C38,F38))/3)</f>
      </c>
      <c r="I38" s="6"/>
      <c r="J38" s="6"/>
      <c r="K38" s="8">
        <f>IF(SUM(H38,H38,H38,J38,J38)/5=0,"",SUM(H38,H38,H38,J38,J38)/5)</f>
      </c>
    </row>
    <row r="39" spans="1:12" ht="13.5" thickBot="1">
      <c r="A39" s="5">
        <v>1</v>
      </c>
      <c r="B39" s="7"/>
      <c r="C39" s="8"/>
      <c r="D39" s="8"/>
      <c r="E39" s="8"/>
      <c r="F39" s="8"/>
      <c r="G39" s="8"/>
      <c r="H39" s="8">
        <f>IF(SUM(D38:F39)=0,"",(SUM(D39:E39)+MAX(C39,F39))/3)</f>
      </c>
      <c r="I39" s="8"/>
      <c r="J39" s="8"/>
      <c r="K39" s="8">
        <f>IF(SUM(H39,H39,H39,J39,J39)/5=0,"",SUM(H39,H39,H39,J39,J39)/5)</f>
      </c>
      <c r="L39" s="1"/>
    </row>
    <row r="40" spans="1:11" ht="13.5" thickBot="1">
      <c r="A40" s="5"/>
      <c r="B40" s="7"/>
      <c r="C40" s="12"/>
      <c r="D40" s="12"/>
      <c r="E40" s="8"/>
      <c r="F40" s="12"/>
      <c r="G40" s="8"/>
      <c r="H40" s="8"/>
      <c r="I40" s="8"/>
      <c r="J40" s="8"/>
      <c r="K40" s="8"/>
    </row>
    <row r="41" spans="3:5" ht="12.75">
      <c r="C41"/>
      <c r="D41"/>
      <c r="E4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&amp;L&amp;"Arial,Vet"&amp;12Belgisch Kampioenschap Surfcasting 2009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B1:V28"/>
  <sheetViews>
    <sheetView workbookViewId="0" topLeftCell="A1">
      <selection activeCell="A4" sqref="A4"/>
    </sheetView>
  </sheetViews>
  <sheetFormatPr defaultColWidth="9.140625" defaultRowHeight="12.75"/>
  <cols>
    <col min="1" max="1" width="1.28515625" style="0" customWidth="1"/>
    <col min="2" max="2" width="3.28125" style="13" customWidth="1"/>
    <col min="3" max="3" width="20.57421875" style="0" customWidth="1"/>
    <col min="4" max="4" width="5.140625" style="44" customWidth="1"/>
    <col min="5" max="5" width="8.28125" style="13" customWidth="1"/>
    <col min="6" max="6" width="5.140625" style="44" customWidth="1"/>
    <col min="7" max="7" width="8.28125" style="13" customWidth="1"/>
    <col min="8" max="8" width="5.140625" style="44" customWidth="1"/>
    <col min="9" max="9" width="8.28125" style="13" customWidth="1"/>
    <col min="10" max="10" width="5.140625" style="44" customWidth="1"/>
    <col min="11" max="11" width="8.28125" style="13" customWidth="1"/>
    <col min="12" max="12" width="5.140625" style="44" customWidth="1"/>
    <col min="13" max="13" width="8.28125" style="13" customWidth="1"/>
    <col min="14" max="14" width="5.140625" style="44" customWidth="1"/>
    <col min="15" max="15" width="8.28125" style="13" customWidth="1"/>
    <col min="16" max="16" width="5.140625" style="44" customWidth="1"/>
    <col min="17" max="17" width="8.28125" style="13" customWidth="1"/>
    <col min="18" max="18" width="5.140625" style="44" customWidth="1"/>
    <col min="19" max="19" width="8.28125" style="13" customWidth="1"/>
  </cols>
  <sheetData>
    <row r="1" ht="12.75">
      <c r="B1" s="15" t="s">
        <v>61</v>
      </c>
    </row>
    <row r="2" ht="13.5" thickBot="1"/>
    <row r="3" spans="2:21" ht="13.5" thickTop="1">
      <c r="B3" s="45"/>
      <c r="C3" s="36"/>
      <c r="D3" s="40"/>
      <c r="E3" s="39" t="s">
        <v>46</v>
      </c>
      <c r="F3" s="49"/>
      <c r="G3" s="39" t="s">
        <v>47</v>
      </c>
      <c r="H3" s="49"/>
      <c r="I3" s="39" t="s">
        <v>48</v>
      </c>
      <c r="J3" s="49"/>
      <c r="K3" s="39" t="s">
        <v>49</v>
      </c>
      <c r="L3" s="49"/>
      <c r="M3" s="39" t="s">
        <v>50</v>
      </c>
      <c r="N3" s="49"/>
      <c r="O3" s="39" t="s">
        <v>51</v>
      </c>
      <c r="P3" s="49"/>
      <c r="Q3" s="39" t="s">
        <v>52</v>
      </c>
      <c r="R3" s="49"/>
      <c r="S3" s="54" t="s">
        <v>53</v>
      </c>
      <c r="T3" s="51"/>
      <c r="U3" t="s">
        <v>21</v>
      </c>
    </row>
    <row r="4" spans="2:20" ht="15.75" customHeight="1" thickBot="1">
      <c r="B4" s="46" t="s">
        <v>57</v>
      </c>
      <c r="C4" s="37" t="s">
        <v>1</v>
      </c>
      <c r="D4" s="41" t="s">
        <v>56</v>
      </c>
      <c r="E4" s="38" t="s">
        <v>55</v>
      </c>
      <c r="F4" s="41" t="s">
        <v>56</v>
      </c>
      <c r="G4" s="38" t="s">
        <v>55</v>
      </c>
      <c r="H4" s="41" t="s">
        <v>56</v>
      </c>
      <c r="I4" s="38" t="s">
        <v>55</v>
      </c>
      <c r="J4" s="41" t="s">
        <v>56</v>
      </c>
      <c r="K4" s="38" t="s">
        <v>55</v>
      </c>
      <c r="L4" s="41" t="s">
        <v>56</v>
      </c>
      <c r="M4" s="38" t="s">
        <v>55</v>
      </c>
      <c r="N4" s="41" t="s">
        <v>56</v>
      </c>
      <c r="O4" s="38" t="s">
        <v>55</v>
      </c>
      <c r="P4" s="41" t="s">
        <v>56</v>
      </c>
      <c r="Q4" s="38" t="s">
        <v>55</v>
      </c>
      <c r="R4" s="41" t="s">
        <v>56</v>
      </c>
      <c r="S4" s="55" t="s">
        <v>55</v>
      </c>
      <c r="T4" s="51"/>
    </row>
    <row r="5" spans="2:22" ht="13.5" thickTop="1">
      <c r="B5" s="47">
        <v>1</v>
      </c>
      <c r="C5" s="17" t="s">
        <v>62</v>
      </c>
      <c r="D5" s="42">
        <v>125</v>
      </c>
      <c r="E5" s="56">
        <v>178.57</v>
      </c>
      <c r="F5" s="42"/>
      <c r="G5" s="56"/>
      <c r="H5" s="42">
        <v>125</v>
      </c>
      <c r="I5" s="56">
        <v>178.37</v>
      </c>
      <c r="J5" s="42">
        <v>125</v>
      </c>
      <c r="K5" s="56">
        <v>186.55</v>
      </c>
      <c r="L5" s="42"/>
      <c r="M5" s="56"/>
      <c r="N5" s="42"/>
      <c r="O5" s="56"/>
      <c r="P5" s="42"/>
      <c r="Q5" s="56"/>
      <c r="R5" s="42"/>
      <c r="S5" s="57"/>
      <c r="T5" s="86"/>
      <c r="U5" t="s">
        <v>9</v>
      </c>
      <c r="V5" s="9"/>
    </row>
    <row r="6" spans="2:21" ht="12.75">
      <c r="B6" s="47">
        <v>2</v>
      </c>
      <c r="C6" s="17" t="s">
        <v>43</v>
      </c>
      <c r="D6" s="42"/>
      <c r="E6" s="56"/>
      <c r="F6" s="42">
        <v>150</v>
      </c>
      <c r="G6" s="56">
        <v>204.19</v>
      </c>
      <c r="H6" s="42"/>
      <c r="I6" s="56"/>
      <c r="J6" s="42"/>
      <c r="K6" s="56"/>
      <c r="L6" s="42">
        <v>150</v>
      </c>
      <c r="M6" s="56">
        <v>197.72</v>
      </c>
      <c r="N6" s="42">
        <v>125</v>
      </c>
      <c r="O6" s="56">
        <v>196.27</v>
      </c>
      <c r="P6" s="42">
        <v>125</v>
      </c>
      <c r="Q6" s="56">
        <v>209.06</v>
      </c>
      <c r="R6" s="42">
        <v>125</v>
      </c>
      <c r="S6" s="57">
        <v>210.91</v>
      </c>
      <c r="T6" s="86"/>
      <c r="U6" t="s">
        <v>8</v>
      </c>
    </row>
    <row r="7" spans="2:21" ht="12.75">
      <c r="B7" s="47">
        <v>3</v>
      </c>
      <c r="C7" s="17" t="s">
        <v>16</v>
      </c>
      <c r="D7" s="42">
        <v>125</v>
      </c>
      <c r="E7" s="56">
        <v>200.73</v>
      </c>
      <c r="F7" s="42">
        <v>100</v>
      </c>
      <c r="G7" s="56">
        <v>203.57</v>
      </c>
      <c r="H7" s="42">
        <v>150</v>
      </c>
      <c r="I7" s="56">
        <v>200.08</v>
      </c>
      <c r="J7" s="42"/>
      <c r="K7" s="56"/>
      <c r="L7" s="42"/>
      <c r="M7" s="56"/>
      <c r="N7" s="42">
        <v>150</v>
      </c>
      <c r="O7" s="56">
        <v>192.29</v>
      </c>
      <c r="P7" s="42"/>
      <c r="Q7" s="56"/>
      <c r="R7" s="42">
        <v>125</v>
      </c>
      <c r="S7" s="57">
        <v>201.44</v>
      </c>
      <c r="T7" s="86"/>
      <c r="U7" t="s">
        <v>8</v>
      </c>
    </row>
    <row r="8" spans="2:21" ht="12.75">
      <c r="B8" s="47">
        <v>4</v>
      </c>
      <c r="C8" s="17" t="s">
        <v>30</v>
      </c>
      <c r="D8" s="42"/>
      <c r="E8" s="56"/>
      <c r="F8" s="42"/>
      <c r="G8" s="56"/>
      <c r="H8" s="42"/>
      <c r="I8" s="56"/>
      <c r="J8" s="42"/>
      <c r="K8" s="56"/>
      <c r="L8" s="42">
        <v>150</v>
      </c>
      <c r="M8" s="56">
        <v>147.83</v>
      </c>
      <c r="N8" s="42"/>
      <c r="O8" s="56"/>
      <c r="P8" s="42"/>
      <c r="Q8" s="56"/>
      <c r="R8" s="42">
        <v>150</v>
      </c>
      <c r="S8" s="57">
        <v>158.03</v>
      </c>
      <c r="T8" s="86"/>
      <c r="U8" t="s">
        <v>10</v>
      </c>
    </row>
    <row r="9" spans="2:21" ht="12.75">
      <c r="B9" s="47">
        <v>5</v>
      </c>
      <c r="C9" s="17" t="s">
        <v>17</v>
      </c>
      <c r="D9" s="42">
        <v>150</v>
      </c>
      <c r="E9" s="56">
        <v>219.24</v>
      </c>
      <c r="F9" s="42"/>
      <c r="G9" s="56"/>
      <c r="H9" s="42">
        <v>125</v>
      </c>
      <c r="I9" s="56">
        <v>214.01</v>
      </c>
      <c r="J9" s="42"/>
      <c r="K9" s="56"/>
      <c r="L9" s="42"/>
      <c r="M9" s="56"/>
      <c r="N9" s="42"/>
      <c r="O9" s="56"/>
      <c r="P9" s="42"/>
      <c r="Q9" s="56"/>
      <c r="R9" s="42"/>
      <c r="S9" s="57"/>
      <c r="T9" s="86"/>
      <c r="U9" t="s">
        <v>8</v>
      </c>
    </row>
    <row r="10" spans="2:21" ht="12.75">
      <c r="B10" s="47">
        <v>6</v>
      </c>
      <c r="C10" s="17" t="s">
        <v>32</v>
      </c>
      <c r="D10" s="42">
        <v>125</v>
      </c>
      <c r="E10" s="56">
        <v>206.24</v>
      </c>
      <c r="F10" s="42">
        <v>125</v>
      </c>
      <c r="G10" s="56">
        <v>208.97</v>
      </c>
      <c r="H10" s="42">
        <v>100</v>
      </c>
      <c r="I10" s="56">
        <v>191.57</v>
      </c>
      <c r="J10" s="42"/>
      <c r="K10" s="56"/>
      <c r="L10" s="42">
        <v>100</v>
      </c>
      <c r="M10" s="56">
        <v>199.88</v>
      </c>
      <c r="N10" s="42">
        <v>150</v>
      </c>
      <c r="O10" s="56">
        <v>198.24</v>
      </c>
      <c r="P10" s="42"/>
      <c r="Q10" s="56"/>
      <c r="R10" s="42"/>
      <c r="S10" s="57"/>
      <c r="T10" s="86"/>
      <c r="U10" t="s">
        <v>8</v>
      </c>
    </row>
    <row r="11" spans="2:21" ht="12.75">
      <c r="B11" s="47">
        <v>7</v>
      </c>
      <c r="C11" s="17" t="s">
        <v>40</v>
      </c>
      <c r="D11" s="42"/>
      <c r="E11" s="56"/>
      <c r="F11" s="42">
        <v>150</v>
      </c>
      <c r="G11" s="56">
        <v>174.29</v>
      </c>
      <c r="H11" s="42"/>
      <c r="I11" s="56"/>
      <c r="J11" s="42">
        <v>150</v>
      </c>
      <c r="K11" s="56">
        <v>171.96</v>
      </c>
      <c r="L11" s="42"/>
      <c r="M11" s="56"/>
      <c r="N11" s="42"/>
      <c r="O11" s="56"/>
      <c r="P11" s="42"/>
      <c r="Q11" s="56"/>
      <c r="R11" s="42"/>
      <c r="S11" s="57"/>
      <c r="T11" s="86"/>
      <c r="U11" t="s">
        <v>9</v>
      </c>
    </row>
    <row r="12" spans="2:21" ht="12.75">
      <c r="B12" s="47">
        <v>8</v>
      </c>
      <c r="C12" s="17" t="s">
        <v>58</v>
      </c>
      <c r="D12" s="42"/>
      <c r="E12" s="56"/>
      <c r="F12" s="42">
        <v>125</v>
      </c>
      <c r="G12" s="56">
        <v>171.71</v>
      </c>
      <c r="H12" s="42">
        <v>125</v>
      </c>
      <c r="I12" s="56">
        <v>169.61</v>
      </c>
      <c r="J12" s="42">
        <v>125</v>
      </c>
      <c r="K12" s="56">
        <v>178.18</v>
      </c>
      <c r="L12" s="42">
        <v>125</v>
      </c>
      <c r="M12" s="56">
        <v>177.94</v>
      </c>
      <c r="N12" s="42"/>
      <c r="O12" s="56"/>
      <c r="P12" s="42"/>
      <c r="Q12" s="56"/>
      <c r="R12" s="42"/>
      <c r="S12" s="57"/>
      <c r="T12" s="86"/>
      <c r="U12" t="s">
        <v>9</v>
      </c>
    </row>
    <row r="13" spans="2:21" ht="12.75">
      <c r="B13" s="47">
        <v>9</v>
      </c>
      <c r="C13" s="17" t="s">
        <v>36</v>
      </c>
      <c r="D13" s="42">
        <v>150</v>
      </c>
      <c r="E13" s="56">
        <v>174.04</v>
      </c>
      <c r="F13" s="42"/>
      <c r="G13" s="56"/>
      <c r="H13" s="42">
        <v>150</v>
      </c>
      <c r="I13" s="56">
        <v>184.84</v>
      </c>
      <c r="J13" s="42"/>
      <c r="K13" s="56"/>
      <c r="L13" s="42"/>
      <c r="M13" s="56"/>
      <c r="N13" s="42">
        <v>125</v>
      </c>
      <c r="O13" s="56">
        <v>179.87</v>
      </c>
      <c r="P13" s="42"/>
      <c r="Q13" s="56"/>
      <c r="R13" s="42"/>
      <c r="S13" s="57"/>
      <c r="T13" s="86"/>
      <c r="U13" t="s">
        <v>9</v>
      </c>
    </row>
    <row r="14" spans="2:21" ht="12.75">
      <c r="B14" s="47">
        <v>10</v>
      </c>
      <c r="C14" s="17" t="s">
        <v>24</v>
      </c>
      <c r="D14" s="42">
        <v>150</v>
      </c>
      <c r="E14" s="56">
        <v>171.7</v>
      </c>
      <c r="F14" s="42">
        <v>150</v>
      </c>
      <c r="G14" s="56">
        <v>177.63</v>
      </c>
      <c r="H14" s="42"/>
      <c r="I14" s="56"/>
      <c r="J14" s="42">
        <v>125</v>
      </c>
      <c r="K14" s="56">
        <v>180.91</v>
      </c>
      <c r="L14" s="42">
        <v>100</v>
      </c>
      <c r="M14" s="56">
        <v>181.42</v>
      </c>
      <c r="N14" s="42"/>
      <c r="O14" s="56"/>
      <c r="P14" s="42"/>
      <c r="Q14" s="56"/>
      <c r="R14" s="42">
        <v>125</v>
      </c>
      <c r="S14" s="57">
        <v>184.18</v>
      </c>
      <c r="T14" s="86"/>
      <c r="U14" t="s">
        <v>9</v>
      </c>
    </row>
    <row r="15" spans="2:21" ht="12.75">
      <c r="B15" s="47">
        <v>11</v>
      </c>
      <c r="C15" s="17" t="s">
        <v>19</v>
      </c>
      <c r="D15" s="42"/>
      <c r="E15" s="56"/>
      <c r="F15" s="42"/>
      <c r="G15" s="56"/>
      <c r="H15" s="42"/>
      <c r="I15" s="56"/>
      <c r="J15" s="42"/>
      <c r="K15" s="56"/>
      <c r="L15" s="42"/>
      <c r="M15" s="56"/>
      <c r="N15" s="42">
        <v>125</v>
      </c>
      <c r="O15" s="56">
        <v>171.43</v>
      </c>
      <c r="P15" s="42">
        <v>125</v>
      </c>
      <c r="Q15" s="56">
        <v>171.63</v>
      </c>
      <c r="R15" s="42"/>
      <c r="S15" s="57"/>
      <c r="T15" s="86"/>
      <c r="U15" t="s">
        <v>9</v>
      </c>
    </row>
    <row r="16" spans="2:21" ht="12.75">
      <c r="B16" s="47">
        <v>12</v>
      </c>
      <c r="C16" s="17" t="s">
        <v>35</v>
      </c>
      <c r="D16" s="42">
        <v>150</v>
      </c>
      <c r="E16" s="56">
        <v>209.7</v>
      </c>
      <c r="F16" s="42">
        <v>125</v>
      </c>
      <c r="G16" s="56">
        <v>210.92</v>
      </c>
      <c r="H16" s="42">
        <v>175</v>
      </c>
      <c r="I16" s="56">
        <v>199.77</v>
      </c>
      <c r="J16" s="42">
        <v>175</v>
      </c>
      <c r="K16" s="56">
        <v>199.39</v>
      </c>
      <c r="L16" s="42">
        <v>100</v>
      </c>
      <c r="M16" s="56">
        <v>200.51</v>
      </c>
      <c r="N16" s="42">
        <v>125</v>
      </c>
      <c r="O16" s="56">
        <v>213.05</v>
      </c>
      <c r="P16" s="42"/>
      <c r="Q16" s="56"/>
      <c r="R16" s="42">
        <v>150</v>
      </c>
      <c r="S16" s="57">
        <v>199.57</v>
      </c>
      <c r="T16" s="86"/>
      <c r="U16" t="s">
        <v>8</v>
      </c>
    </row>
    <row r="17" spans="2:21" ht="12.75">
      <c r="B17" s="47">
        <v>13</v>
      </c>
      <c r="C17" s="17" t="s">
        <v>59</v>
      </c>
      <c r="D17" s="42"/>
      <c r="E17" s="56"/>
      <c r="F17" s="42">
        <v>150</v>
      </c>
      <c r="G17" s="56">
        <v>129.08</v>
      </c>
      <c r="H17" s="42">
        <v>150</v>
      </c>
      <c r="I17" s="56">
        <v>144.78</v>
      </c>
      <c r="J17" s="42">
        <v>150</v>
      </c>
      <c r="K17" s="56">
        <v>161.34</v>
      </c>
      <c r="L17" s="42">
        <v>150</v>
      </c>
      <c r="M17" s="56">
        <v>162.38</v>
      </c>
      <c r="N17" s="42"/>
      <c r="O17" s="56"/>
      <c r="P17" s="42"/>
      <c r="Q17" s="56"/>
      <c r="R17" s="42">
        <v>150</v>
      </c>
      <c r="S17" s="57">
        <v>159.37</v>
      </c>
      <c r="T17" s="86"/>
      <c r="U17" t="s">
        <v>64</v>
      </c>
    </row>
    <row r="18" spans="2:21" ht="12.75">
      <c r="B18" s="47">
        <v>14</v>
      </c>
      <c r="C18" s="17" t="s">
        <v>34</v>
      </c>
      <c r="D18" s="42"/>
      <c r="E18" s="56"/>
      <c r="F18" s="42">
        <v>125</v>
      </c>
      <c r="G18" s="56">
        <v>240.12</v>
      </c>
      <c r="H18" s="42"/>
      <c r="I18" s="56"/>
      <c r="J18" s="42"/>
      <c r="K18" s="56"/>
      <c r="L18" s="42"/>
      <c r="M18" s="56"/>
      <c r="N18" s="42"/>
      <c r="O18" s="56"/>
      <c r="P18" s="42"/>
      <c r="Q18" s="56"/>
      <c r="R18" s="42"/>
      <c r="S18" s="57"/>
      <c r="T18" s="86"/>
      <c r="U18" t="s">
        <v>8</v>
      </c>
    </row>
    <row r="19" spans="2:21" ht="12.75">
      <c r="B19" s="47">
        <v>15</v>
      </c>
      <c r="C19" s="17" t="s">
        <v>18</v>
      </c>
      <c r="D19" s="42"/>
      <c r="E19" s="56"/>
      <c r="F19" s="42"/>
      <c r="G19" s="56"/>
      <c r="H19" s="42"/>
      <c r="I19" s="56"/>
      <c r="J19" s="42"/>
      <c r="K19" s="56"/>
      <c r="L19" s="42"/>
      <c r="M19" s="56"/>
      <c r="N19" s="42"/>
      <c r="O19" s="56"/>
      <c r="P19" s="42"/>
      <c r="Q19" s="56"/>
      <c r="R19" s="42"/>
      <c r="S19" s="57"/>
      <c r="T19" s="86"/>
      <c r="U19" t="s">
        <v>8</v>
      </c>
    </row>
    <row r="20" spans="2:21" ht="12.75">
      <c r="B20" s="47">
        <v>16</v>
      </c>
      <c r="C20" s="17" t="s">
        <v>31</v>
      </c>
      <c r="D20" s="42"/>
      <c r="E20" s="56"/>
      <c r="F20" s="42"/>
      <c r="G20" s="56"/>
      <c r="H20" s="42">
        <v>150</v>
      </c>
      <c r="I20" s="56">
        <v>219.7</v>
      </c>
      <c r="J20" s="42"/>
      <c r="K20" s="56"/>
      <c r="L20" s="42">
        <v>150</v>
      </c>
      <c r="M20" s="56">
        <v>223.11</v>
      </c>
      <c r="N20" s="42"/>
      <c r="O20" s="56"/>
      <c r="P20" s="42">
        <v>150</v>
      </c>
      <c r="Q20" s="56">
        <v>225.02</v>
      </c>
      <c r="R20" s="42"/>
      <c r="S20" s="57"/>
      <c r="T20" s="86"/>
      <c r="U20" t="s">
        <v>8</v>
      </c>
    </row>
    <row r="21" spans="2:21" ht="12.75">
      <c r="B21" s="47">
        <v>17</v>
      </c>
      <c r="C21" s="17" t="s">
        <v>37</v>
      </c>
      <c r="D21" s="42"/>
      <c r="E21" s="56"/>
      <c r="F21" s="42">
        <v>125</v>
      </c>
      <c r="G21" s="56">
        <v>200.24</v>
      </c>
      <c r="H21" s="42"/>
      <c r="I21" s="56"/>
      <c r="J21" s="42"/>
      <c r="K21" s="56"/>
      <c r="L21" s="42"/>
      <c r="M21" s="56"/>
      <c r="N21" s="42">
        <v>100</v>
      </c>
      <c r="O21" s="56">
        <v>186.09</v>
      </c>
      <c r="P21" s="42"/>
      <c r="Q21" s="56"/>
      <c r="R21" s="42"/>
      <c r="S21" s="57"/>
      <c r="T21" s="86"/>
      <c r="U21" t="s">
        <v>9</v>
      </c>
    </row>
    <row r="22" spans="2:21" ht="12.75">
      <c r="B22" s="47">
        <v>18</v>
      </c>
      <c r="C22" s="17" t="s">
        <v>41</v>
      </c>
      <c r="D22" s="42"/>
      <c r="E22" s="56"/>
      <c r="F22" s="42"/>
      <c r="G22" s="56"/>
      <c r="H22" s="42">
        <v>125</v>
      </c>
      <c r="I22" s="56">
        <v>206.28</v>
      </c>
      <c r="J22" s="42"/>
      <c r="K22" s="56"/>
      <c r="L22" s="42"/>
      <c r="M22" s="56"/>
      <c r="N22" s="42">
        <v>100</v>
      </c>
      <c r="O22" s="56">
        <v>201.35</v>
      </c>
      <c r="P22" s="42"/>
      <c r="Q22" s="56"/>
      <c r="R22" s="42">
        <v>150</v>
      </c>
      <c r="S22" s="57">
        <v>193.27</v>
      </c>
      <c r="T22" s="86"/>
      <c r="U22" t="s">
        <v>8</v>
      </c>
    </row>
    <row r="23" spans="2:21" ht="12.75">
      <c r="B23" s="47">
        <v>19</v>
      </c>
      <c r="C23" s="17" t="s">
        <v>44</v>
      </c>
      <c r="D23" s="42"/>
      <c r="E23" s="56"/>
      <c r="F23" s="42"/>
      <c r="G23" s="56"/>
      <c r="H23" s="42">
        <v>125</v>
      </c>
      <c r="I23" s="56">
        <v>202.93</v>
      </c>
      <c r="J23" s="42">
        <v>125</v>
      </c>
      <c r="K23" s="56">
        <v>203.48</v>
      </c>
      <c r="L23" s="42"/>
      <c r="M23" s="56"/>
      <c r="N23" s="42"/>
      <c r="O23" s="56"/>
      <c r="P23" s="42"/>
      <c r="Q23" s="56"/>
      <c r="R23" s="42"/>
      <c r="S23" s="57"/>
      <c r="T23" s="86"/>
      <c r="U23" t="s">
        <v>8</v>
      </c>
    </row>
    <row r="24" spans="2:21" ht="12.75">
      <c r="B24" s="47">
        <v>20</v>
      </c>
      <c r="C24" s="17" t="s">
        <v>60</v>
      </c>
      <c r="D24" s="42">
        <v>150</v>
      </c>
      <c r="E24" s="56">
        <v>198.51</v>
      </c>
      <c r="F24" s="42">
        <v>150</v>
      </c>
      <c r="G24" s="56">
        <v>201.58</v>
      </c>
      <c r="H24" s="42"/>
      <c r="I24" s="56"/>
      <c r="J24" s="42"/>
      <c r="K24" s="56"/>
      <c r="L24" s="42"/>
      <c r="M24" s="56"/>
      <c r="N24" s="42"/>
      <c r="O24" s="56"/>
      <c r="P24" s="42"/>
      <c r="Q24" s="56"/>
      <c r="R24" s="42"/>
      <c r="S24" s="57"/>
      <c r="T24" s="86"/>
      <c r="U24" t="s">
        <v>8</v>
      </c>
    </row>
    <row r="25" spans="2:21" ht="12.75">
      <c r="B25" s="47">
        <v>21</v>
      </c>
      <c r="C25" s="17" t="s">
        <v>33</v>
      </c>
      <c r="D25" s="42"/>
      <c r="E25" s="56"/>
      <c r="F25" s="42"/>
      <c r="G25" s="56"/>
      <c r="H25" s="42"/>
      <c r="I25" s="56"/>
      <c r="J25" s="42"/>
      <c r="K25" s="56"/>
      <c r="L25" s="42"/>
      <c r="M25" s="56"/>
      <c r="N25" s="42">
        <v>125</v>
      </c>
      <c r="O25" s="56">
        <v>173.78</v>
      </c>
      <c r="P25" s="42"/>
      <c r="Q25" s="56"/>
      <c r="R25" s="42">
        <v>100</v>
      </c>
      <c r="S25" s="57">
        <v>161.67</v>
      </c>
      <c r="T25" s="86"/>
      <c r="U25" t="s">
        <v>9</v>
      </c>
    </row>
    <row r="26" spans="2:21" ht="13.5" thickBot="1">
      <c r="B26" s="48">
        <v>22</v>
      </c>
      <c r="C26" s="33" t="s">
        <v>42</v>
      </c>
      <c r="D26" s="43"/>
      <c r="E26" s="58"/>
      <c r="F26" s="43">
        <v>150</v>
      </c>
      <c r="G26" s="58">
        <v>140.48</v>
      </c>
      <c r="H26" s="43">
        <v>150</v>
      </c>
      <c r="I26" s="58">
        <v>150.43</v>
      </c>
      <c r="J26" s="43"/>
      <c r="K26" s="58"/>
      <c r="L26" s="43"/>
      <c r="M26" s="58"/>
      <c r="N26" s="43"/>
      <c r="O26" s="58"/>
      <c r="P26" s="43">
        <v>125</v>
      </c>
      <c r="Q26" s="58">
        <v>139.46</v>
      </c>
      <c r="R26" s="43">
        <v>125</v>
      </c>
      <c r="S26" s="59">
        <v>139.4</v>
      </c>
      <c r="T26" s="86"/>
      <c r="U26" t="s">
        <v>9</v>
      </c>
    </row>
    <row r="27" ht="13.5" thickTop="1"/>
    <row r="28" ht="12.75">
      <c r="C28" s="15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X20"/>
  <sheetViews>
    <sheetView workbookViewId="0" topLeftCell="A1">
      <selection activeCell="C6" sqref="C6"/>
    </sheetView>
  </sheetViews>
  <sheetFormatPr defaultColWidth="9.140625" defaultRowHeight="12.75"/>
  <cols>
    <col min="1" max="1" width="1.28515625" style="0" customWidth="1"/>
    <col min="2" max="2" width="3.28125" style="13" customWidth="1"/>
    <col min="3" max="3" width="20.57421875" style="0" customWidth="1"/>
    <col min="4" max="4" width="5.140625" style="13" customWidth="1"/>
    <col min="5" max="5" width="8.28125" style="61" customWidth="1"/>
    <col min="6" max="6" width="5.140625" style="13" customWidth="1"/>
    <col min="7" max="7" width="8.28125" style="61" customWidth="1"/>
    <col min="8" max="8" width="5.140625" style="13" customWidth="1"/>
    <col min="9" max="9" width="8.28125" style="61" customWidth="1"/>
    <col min="10" max="10" width="5.140625" style="44" customWidth="1"/>
    <col min="11" max="11" width="8.28125" style="61" customWidth="1"/>
    <col min="12" max="12" width="5.140625" style="44" customWidth="1"/>
    <col min="13" max="13" width="8.28125" style="61" customWidth="1"/>
    <col min="14" max="14" width="5.140625" style="44" customWidth="1"/>
    <col min="15" max="15" width="8.28125" style="61" customWidth="1"/>
    <col min="16" max="16" width="5.140625" style="44" customWidth="1"/>
    <col min="17" max="17" width="8.28125" style="61" customWidth="1"/>
    <col min="18" max="18" width="5.140625" style="44" customWidth="1"/>
    <col min="19" max="19" width="8.28125" style="61" customWidth="1"/>
    <col min="20" max="20" width="5.140625" style="44" customWidth="1"/>
    <col min="21" max="21" width="8.28125" style="61" customWidth="1"/>
    <col min="24" max="24" width="10.7109375" style="0" bestFit="1" customWidth="1"/>
  </cols>
  <sheetData>
    <row r="1" ht="12.75">
      <c r="B1" s="15" t="s">
        <v>70</v>
      </c>
    </row>
    <row r="2" ht="13.5" thickBot="1"/>
    <row r="3" spans="2:21" ht="13.5" thickTop="1">
      <c r="B3" s="45"/>
      <c r="C3" s="36"/>
      <c r="D3" s="40"/>
      <c r="E3" s="62" t="s">
        <v>46</v>
      </c>
      <c r="F3" s="49"/>
      <c r="G3" s="62" t="s">
        <v>47</v>
      </c>
      <c r="H3" s="49"/>
      <c r="I3" s="62" t="s">
        <v>48</v>
      </c>
      <c r="J3" s="49"/>
      <c r="K3" s="62" t="s">
        <v>49</v>
      </c>
      <c r="L3" s="49"/>
      <c r="M3" s="62" t="s">
        <v>50</v>
      </c>
      <c r="N3" s="49"/>
      <c r="O3" s="62" t="s">
        <v>51</v>
      </c>
      <c r="P3" s="49"/>
      <c r="Q3" s="62" t="s">
        <v>52</v>
      </c>
      <c r="R3" s="49"/>
      <c r="S3" s="62" t="s">
        <v>53</v>
      </c>
      <c r="T3" s="49"/>
      <c r="U3" s="65" t="s">
        <v>54</v>
      </c>
    </row>
    <row r="4" spans="2:21" ht="15.75" customHeight="1" thickBot="1">
      <c r="B4" s="46" t="s">
        <v>57</v>
      </c>
      <c r="C4" s="37" t="s">
        <v>1</v>
      </c>
      <c r="D4" s="41" t="s">
        <v>56</v>
      </c>
      <c r="E4" s="63" t="s">
        <v>55</v>
      </c>
      <c r="F4" s="41" t="s">
        <v>56</v>
      </c>
      <c r="G4" s="63" t="s">
        <v>55</v>
      </c>
      <c r="H4" s="41" t="s">
        <v>56</v>
      </c>
      <c r="I4" s="63" t="s">
        <v>55</v>
      </c>
      <c r="J4" s="41" t="s">
        <v>56</v>
      </c>
      <c r="K4" s="63" t="s">
        <v>55</v>
      </c>
      <c r="L4" s="41" t="s">
        <v>56</v>
      </c>
      <c r="M4" s="63" t="s">
        <v>55</v>
      </c>
      <c r="N4" s="41" t="s">
        <v>56</v>
      </c>
      <c r="O4" s="63" t="s">
        <v>55</v>
      </c>
      <c r="P4" s="41" t="s">
        <v>56</v>
      </c>
      <c r="Q4" s="63" t="s">
        <v>55</v>
      </c>
      <c r="R4" s="41" t="s">
        <v>56</v>
      </c>
      <c r="S4" s="63" t="s">
        <v>55</v>
      </c>
      <c r="T4" s="41" t="s">
        <v>56</v>
      </c>
      <c r="U4" s="66" t="s">
        <v>55</v>
      </c>
    </row>
    <row r="5" spans="2:22" ht="13.5" thickTop="1">
      <c r="B5" s="47">
        <v>1</v>
      </c>
      <c r="C5" s="17" t="s">
        <v>60</v>
      </c>
      <c r="D5" s="42"/>
      <c r="E5" s="60"/>
      <c r="F5" s="42"/>
      <c r="G5" s="60"/>
      <c r="H5" s="42"/>
      <c r="I5" s="60"/>
      <c r="J5" s="42"/>
      <c r="K5" s="60"/>
      <c r="L5" s="42"/>
      <c r="M5" s="60"/>
      <c r="N5" s="42"/>
      <c r="O5" s="60"/>
      <c r="P5" s="42">
        <v>125</v>
      </c>
      <c r="Q5" s="60" t="s">
        <v>86</v>
      </c>
      <c r="R5" s="42"/>
      <c r="S5" s="60"/>
      <c r="T5" s="42"/>
      <c r="U5" s="67"/>
      <c r="V5" s="85"/>
    </row>
    <row r="6" spans="2:22" ht="12.75">
      <c r="B6" s="47">
        <v>2</v>
      </c>
      <c r="C6" s="17" t="s">
        <v>154</v>
      </c>
      <c r="D6" s="42">
        <v>150</v>
      </c>
      <c r="E6" s="60" t="s">
        <v>78</v>
      </c>
      <c r="F6" s="42"/>
      <c r="G6" s="60"/>
      <c r="H6" s="42"/>
      <c r="I6" s="60"/>
      <c r="J6" s="42"/>
      <c r="K6" s="60"/>
      <c r="L6" s="42">
        <v>150</v>
      </c>
      <c r="M6" s="60" t="s">
        <v>83</v>
      </c>
      <c r="N6" s="42">
        <v>150</v>
      </c>
      <c r="O6" s="60" t="s">
        <v>84</v>
      </c>
      <c r="P6" s="42">
        <v>150</v>
      </c>
      <c r="Q6" s="60" t="s">
        <v>85</v>
      </c>
      <c r="R6" s="42">
        <v>150</v>
      </c>
      <c r="S6" s="60" t="s">
        <v>87</v>
      </c>
      <c r="T6" s="42"/>
      <c r="U6" s="67"/>
      <c r="V6" s="85"/>
    </row>
    <row r="7" spans="2:21" ht="12.75">
      <c r="B7" s="47">
        <v>3</v>
      </c>
      <c r="C7" s="17" t="s">
        <v>20</v>
      </c>
      <c r="D7" s="42">
        <v>150</v>
      </c>
      <c r="E7" s="60" t="s">
        <v>79</v>
      </c>
      <c r="F7" s="42"/>
      <c r="G7" s="60"/>
      <c r="H7" s="42"/>
      <c r="I7" s="60"/>
      <c r="J7" s="42"/>
      <c r="K7" s="60"/>
      <c r="L7" s="42"/>
      <c r="M7" s="60"/>
      <c r="N7" s="42"/>
      <c r="O7" s="60"/>
      <c r="P7" s="42"/>
      <c r="Q7" s="60"/>
      <c r="R7" s="42"/>
      <c r="S7" s="60"/>
      <c r="T7" s="42"/>
      <c r="U7" s="67"/>
    </row>
    <row r="8" spans="2:21" ht="12.75">
      <c r="B8" s="47">
        <v>4</v>
      </c>
      <c r="C8" s="17" t="s">
        <v>24</v>
      </c>
      <c r="D8" s="42">
        <v>150</v>
      </c>
      <c r="E8" s="60" t="s">
        <v>80</v>
      </c>
      <c r="F8" s="42"/>
      <c r="G8" s="60"/>
      <c r="H8" s="42">
        <v>125</v>
      </c>
      <c r="I8" s="60" t="s">
        <v>81</v>
      </c>
      <c r="J8" s="42"/>
      <c r="K8" s="60"/>
      <c r="L8" s="42">
        <v>125</v>
      </c>
      <c r="M8" s="60" t="s">
        <v>82</v>
      </c>
      <c r="N8" s="42"/>
      <c r="O8" s="60"/>
      <c r="P8" s="42"/>
      <c r="Q8" s="60"/>
      <c r="R8" s="42">
        <v>100</v>
      </c>
      <c r="S8" s="60" t="s">
        <v>88</v>
      </c>
      <c r="T8" s="42"/>
      <c r="U8" s="67"/>
    </row>
    <row r="9" spans="2:21" ht="12.75">
      <c r="B9" s="47">
        <v>5</v>
      </c>
      <c r="C9" s="17" t="s">
        <v>43</v>
      </c>
      <c r="D9" s="42">
        <v>175</v>
      </c>
      <c r="E9" s="60" t="s">
        <v>77</v>
      </c>
      <c r="F9" s="42"/>
      <c r="G9" s="60"/>
      <c r="H9" s="42">
        <v>175</v>
      </c>
      <c r="I9" s="60" t="s">
        <v>76</v>
      </c>
      <c r="J9" s="42"/>
      <c r="K9" s="60"/>
      <c r="L9" s="42">
        <v>150</v>
      </c>
      <c r="M9" s="60" t="s">
        <v>75</v>
      </c>
      <c r="N9" s="42">
        <v>150</v>
      </c>
      <c r="O9" s="60" t="s">
        <v>74</v>
      </c>
      <c r="P9" s="42"/>
      <c r="Q9" s="60"/>
      <c r="R9" s="42"/>
      <c r="S9" s="60"/>
      <c r="T9" s="42"/>
      <c r="U9" s="67"/>
    </row>
    <row r="10" spans="2:21" ht="12.75">
      <c r="B10" s="47">
        <v>6</v>
      </c>
      <c r="C10" s="17" t="s">
        <v>17</v>
      </c>
      <c r="D10" s="42">
        <v>150</v>
      </c>
      <c r="E10" s="60" t="s">
        <v>89</v>
      </c>
      <c r="F10" s="42"/>
      <c r="G10" s="60"/>
      <c r="H10" s="42">
        <v>100</v>
      </c>
      <c r="I10" s="60" t="s">
        <v>90</v>
      </c>
      <c r="J10" s="42">
        <v>175</v>
      </c>
      <c r="K10" s="60" t="s">
        <v>91</v>
      </c>
      <c r="L10" s="42"/>
      <c r="M10" s="60"/>
      <c r="N10" s="42">
        <v>125</v>
      </c>
      <c r="O10" s="60" t="s">
        <v>92</v>
      </c>
      <c r="P10" s="42">
        <v>125</v>
      </c>
      <c r="Q10" s="60" t="s">
        <v>93</v>
      </c>
      <c r="R10" s="42"/>
      <c r="S10" s="60"/>
      <c r="T10" s="42"/>
      <c r="U10" s="67"/>
    </row>
    <row r="11" spans="2:24" ht="12.75">
      <c r="B11" s="47">
        <v>7</v>
      </c>
      <c r="C11" s="17" t="s">
        <v>16</v>
      </c>
      <c r="D11" s="42">
        <v>125</v>
      </c>
      <c r="E11" s="60" t="s">
        <v>94</v>
      </c>
      <c r="F11" s="42"/>
      <c r="G11" s="60"/>
      <c r="H11" s="42"/>
      <c r="I11" s="60"/>
      <c r="J11" s="42"/>
      <c r="K11" s="60"/>
      <c r="L11" s="42"/>
      <c r="M11" s="60"/>
      <c r="N11" s="42"/>
      <c r="O11" s="60"/>
      <c r="P11" s="42"/>
      <c r="Q11" s="60"/>
      <c r="R11" s="42"/>
      <c r="S11" s="60"/>
      <c r="T11" s="42"/>
      <c r="U11" s="67"/>
      <c r="X11" s="2"/>
    </row>
    <row r="12" spans="2:21" ht="12.75">
      <c r="B12" s="47">
        <v>8</v>
      </c>
      <c r="C12" s="17" t="s">
        <v>59</v>
      </c>
      <c r="D12" s="42">
        <v>150</v>
      </c>
      <c r="E12" s="60" t="s">
        <v>95</v>
      </c>
      <c r="F12" s="42">
        <v>150</v>
      </c>
      <c r="G12" s="60" t="s">
        <v>96</v>
      </c>
      <c r="H12" s="42"/>
      <c r="I12" s="60"/>
      <c r="J12" s="42">
        <v>150</v>
      </c>
      <c r="K12" s="60" t="s">
        <v>97</v>
      </c>
      <c r="L12" s="42">
        <v>150</v>
      </c>
      <c r="M12" s="60" t="s">
        <v>98</v>
      </c>
      <c r="N12" s="42"/>
      <c r="O12" s="60"/>
      <c r="P12" s="42">
        <v>150</v>
      </c>
      <c r="Q12" s="60" t="s">
        <v>99</v>
      </c>
      <c r="R12" s="42"/>
      <c r="S12" s="60"/>
      <c r="T12" s="42"/>
      <c r="U12" s="67"/>
    </row>
    <row r="13" spans="2:21" ht="12.75">
      <c r="B13" s="47">
        <v>9</v>
      </c>
      <c r="C13" s="17" t="s">
        <v>73</v>
      </c>
      <c r="D13" s="42">
        <v>150</v>
      </c>
      <c r="E13" s="60" t="s">
        <v>100</v>
      </c>
      <c r="F13" s="42"/>
      <c r="G13" s="60"/>
      <c r="H13" s="42"/>
      <c r="I13" s="60"/>
      <c r="J13" s="42"/>
      <c r="K13" s="60"/>
      <c r="L13" s="42"/>
      <c r="M13" s="60"/>
      <c r="N13" s="42">
        <v>150</v>
      </c>
      <c r="O13" s="60" t="s">
        <v>101</v>
      </c>
      <c r="P13" s="42"/>
      <c r="Q13" s="60"/>
      <c r="R13" s="42"/>
      <c r="S13" s="60"/>
      <c r="T13" s="42"/>
      <c r="U13" s="67"/>
    </row>
    <row r="14" spans="2:21" ht="12.75">
      <c r="B14" s="47">
        <v>10</v>
      </c>
      <c r="C14" s="17" t="s">
        <v>41</v>
      </c>
      <c r="D14" s="42"/>
      <c r="E14" s="60"/>
      <c r="F14" s="42"/>
      <c r="G14" s="60"/>
      <c r="H14" s="42">
        <v>150</v>
      </c>
      <c r="I14" s="60">
        <v>200</v>
      </c>
      <c r="J14" s="42">
        <v>150</v>
      </c>
      <c r="K14" s="60" t="s">
        <v>102</v>
      </c>
      <c r="L14" s="42">
        <v>125</v>
      </c>
      <c r="M14" s="60" t="s">
        <v>103</v>
      </c>
      <c r="N14" s="42">
        <v>100</v>
      </c>
      <c r="O14" s="60" t="s">
        <v>104</v>
      </c>
      <c r="P14" s="42"/>
      <c r="Q14" s="60"/>
      <c r="R14" s="42">
        <v>125</v>
      </c>
      <c r="S14" s="60" t="s">
        <v>105</v>
      </c>
      <c r="T14" s="42"/>
      <c r="U14" s="67"/>
    </row>
    <row r="15" spans="2:21" ht="12.75">
      <c r="B15" s="47">
        <v>11</v>
      </c>
      <c r="C15" s="17" t="s">
        <v>19</v>
      </c>
      <c r="D15" s="42"/>
      <c r="E15" s="60"/>
      <c r="F15" s="42">
        <v>150</v>
      </c>
      <c r="G15" s="60" t="s">
        <v>106</v>
      </c>
      <c r="H15" s="42"/>
      <c r="I15" s="60"/>
      <c r="J15" s="42">
        <v>150</v>
      </c>
      <c r="K15" s="60" t="s">
        <v>65</v>
      </c>
      <c r="L15" s="42"/>
      <c r="M15" s="60"/>
      <c r="N15" s="42"/>
      <c r="O15" s="60"/>
      <c r="P15" s="42"/>
      <c r="Q15" s="60"/>
      <c r="R15" s="42">
        <v>125</v>
      </c>
      <c r="S15" s="60" t="s">
        <v>107</v>
      </c>
      <c r="T15" s="42">
        <v>125</v>
      </c>
      <c r="U15" s="67" t="s">
        <v>108</v>
      </c>
    </row>
    <row r="16" spans="2:21" ht="12.75">
      <c r="B16" s="47">
        <v>12</v>
      </c>
      <c r="C16" s="17" t="s">
        <v>36</v>
      </c>
      <c r="D16" s="42">
        <v>150</v>
      </c>
      <c r="E16" s="60" t="s">
        <v>109</v>
      </c>
      <c r="F16" s="42">
        <v>150</v>
      </c>
      <c r="G16" s="60" t="s">
        <v>110</v>
      </c>
      <c r="H16" s="42"/>
      <c r="I16" s="60"/>
      <c r="J16" s="42">
        <v>150</v>
      </c>
      <c r="K16" s="60" t="s">
        <v>111</v>
      </c>
      <c r="L16" s="42"/>
      <c r="M16" s="60"/>
      <c r="N16" s="42">
        <v>175</v>
      </c>
      <c r="O16" s="60" t="s">
        <v>112</v>
      </c>
      <c r="P16" s="42"/>
      <c r="Q16" s="60"/>
      <c r="R16" s="42"/>
      <c r="S16" s="60"/>
      <c r="T16" s="42"/>
      <c r="U16" s="67"/>
    </row>
    <row r="17" spans="2:21" ht="12.75">
      <c r="B17" s="47">
        <v>13</v>
      </c>
      <c r="C17" s="17" t="s">
        <v>37</v>
      </c>
      <c r="D17" s="42"/>
      <c r="E17" s="60"/>
      <c r="F17" s="42"/>
      <c r="G17" s="60"/>
      <c r="H17" s="42">
        <v>150</v>
      </c>
      <c r="I17" s="60" t="s">
        <v>113</v>
      </c>
      <c r="J17" s="42">
        <v>150</v>
      </c>
      <c r="K17" s="60" t="s">
        <v>114</v>
      </c>
      <c r="L17" s="42"/>
      <c r="M17" s="60"/>
      <c r="N17" s="42"/>
      <c r="O17" s="60"/>
      <c r="P17" s="42"/>
      <c r="Q17" s="60"/>
      <c r="R17" s="42">
        <v>125</v>
      </c>
      <c r="S17" s="60" t="s">
        <v>115</v>
      </c>
      <c r="T17" s="42">
        <v>100</v>
      </c>
      <c r="U17" s="67" t="s">
        <v>116</v>
      </c>
    </row>
    <row r="18" spans="2:21" ht="13.5" thickBot="1">
      <c r="B18" s="48">
        <v>14</v>
      </c>
      <c r="C18" s="33" t="s">
        <v>34</v>
      </c>
      <c r="D18" s="43"/>
      <c r="E18" s="64"/>
      <c r="F18" s="43"/>
      <c r="G18" s="64"/>
      <c r="H18" s="43">
        <v>150</v>
      </c>
      <c r="I18" s="64" t="s">
        <v>117</v>
      </c>
      <c r="J18" s="43">
        <v>150</v>
      </c>
      <c r="K18" s="64" t="s">
        <v>118</v>
      </c>
      <c r="L18" s="43"/>
      <c r="M18" s="64"/>
      <c r="N18" s="43"/>
      <c r="O18" s="64"/>
      <c r="P18" s="43"/>
      <c r="Q18" s="64"/>
      <c r="R18" s="43"/>
      <c r="S18" s="64"/>
      <c r="T18" s="43">
        <v>100</v>
      </c>
      <c r="U18" s="68" t="s">
        <v>119</v>
      </c>
    </row>
    <row r="19" ht="13.5" thickTop="1"/>
    <row r="20" spans="3:21" ht="12.75">
      <c r="C20" s="15" t="s">
        <v>120</v>
      </c>
      <c r="H20" s="44"/>
      <c r="T20"/>
      <c r="U20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B1:V28"/>
  <sheetViews>
    <sheetView workbookViewId="0" topLeftCell="A1">
      <selection activeCell="C5" sqref="C5"/>
    </sheetView>
  </sheetViews>
  <sheetFormatPr defaultColWidth="9.140625" defaultRowHeight="12.75"/>
  <cols>
    <col min="1" max="1" width="1.28515625" style="0" customWidth="1"/>
    <col min="2" max="2" width="3.28125" style="13" customWidth="1"/>
    <col min="3" max="3" width="20.57421875" style="0" customWidth="1"/>
    <col min="4" max="4" width="5.140625" style="13" customWidth="1"/>
    <col min="5" max="5" width="8.28125" style="13" customWidth="1"/>
    <col min="6" max="6" width="5.140625" style="69" customWidth="1"/>
    <col min="7" max="7" width="8.28125" style="69" customWidth="1"/>
    <col min="8" max="8" width="5.140625" style="69" customWidth="1"/>
    <col min="9" max="9" width="8.28125" style="69" customWidth="1"/>
    <col min="10" max="10" width="5.140625" style="78" customWidth="1"/>
    <col min="11" max="11" width="8.28125" style="69" customWidth="1"/>
    <col min="12" max="12" width="5.140625" style="78" customWidth="1"/>
    <col min="13" max="13" width="8.28125" style="69" customWidth="1"/>
    <col min="14" max="14" width="5.140625" style="78" customWidth="1"/>
    <col min="15" max="15" width="8.28125" style="69" customWidth="1"/>
    <col min="16" max="16" width="5.140625" style="78" customWidth="1"/>
    <col min="17" max="17" width="8.28125" style="69" customWidth="1"/>
    <col min="18" max="18" width="5.140625" style="78" customWidth="1"/>
    <col min="19" max="19" width="8.28125" style="69" customWidth="1"/>
    <col min="20" max="20" width="5.140625" style="78" customWidth="1"/>
    <col min="21" max="21" width="8.28125" style="69" customWidth="1"/>
  </cols>
  <sheetData>
    <row r="1" ht="12.75">
      <c r="B1" s="15" t="s">
        <v>69</v>
      </c>
    </row>
    <row r="2" ht="13.5" thickBot="1"/>
    <row r="3" spans="2:21" ht="13.5" thickTop="1">
      <c r="B3" s="45"/>
      <c r="C3" s="36"/>
      <c r="D3" s="40"/>
      <c r="E3" s="39" t="s">
        <v>46</v>
      </c>
      <c r="F3" s="70"/>
      <c r="G3" s="71" t="s">
        <v>47</v>
      </c>
      <c r="H3" s="70"/>
      <c r="I3" s="71" t="s">
        <v>48</v>
      </c>
      <c r="J3" s="70"/>
      <c r="K3" s="71" t="s">
        <v>49</v>
      </c>
      <c r="L3" s="70"/>
      <c r="M3" s="71" t="s">
        <v>50</v>
      </c>
      <c r="N3" s="70"/>
      <c r="O3" s="71" t="s">
        <v>51</v>
      </c>
      <c r="P3" s="70"/>
      <c r="Q3" s="71" t="s">
        <v>52</v>
      </c>
      <c r="R3" s="70"/>
      <c r="S3" s="71" t="s">
        <v>53</v>
      </c>
      <c r="T3" s="70"/>
      <c r="U3" s="79" t="s">
        <v>54</v>
      </c>
    </row>
    <row r="4" spans="2:22" ht="15.75" customHeight="1" thickBot="1">
      <c r="B4" s="46" t="s">
        <v>57</v>
      </c>
      <c r="C4" s="37" t="s">
        <v>1</v>
      </c>
      <c r="D4" s="41" t="s">
        <v>56</v>
      </c>
      <c r="E4" s="38" t="s">
        <v>55</v>
      </c>
      <c r="F4" s="72" t="s">
        <v>56</v>
      </c>
      <c r="G4" s="73" t="s">
        <v>55</v>
      </c>
      <c r="H4" s="72" t="s">
        <v>56</v>
      </c>
      <c r="I4" s="73" t="s">
        <v>55</v>
      </c>
      <c r="J4" s="72" t="s">
        <v>56</v>
      </c>
      <c r="K4" s="73" t="s">
        <v>55</v>
      </c>
      <c r="L4" s="72" t="s">
        <v>56</v>
      </c>
      <c r="M4" s="73" t="s">
        <v>55</v>
      </c>
      <c r="N4" s="72" t="s">
        <v>56</v>
      </c>
      <c r="O4" s="73" t="s">
        <v>55</v>
      </c>
      <c r="P4" s="72" t="s">
        <v>56</v>
      </c>
      <c r="Q4" s="73" t="s">
        <v>55</v>
      </c>
      <c r="R4" s="72" t="s">
        <v>56</v>
      </c>
      <c r="S4" s="73" t="s">
        <v>55</v>
      </c>
      <c r="T4" s="72" t="s">
        <v>56</v>
      </c>
      <c r="U4" s="80" t="s">
        <v>55</v>
      </c>
      <c r="V4" s="84"/>
    </row>
    <row r="5" spans="2:22" ht="13.5" thickTop="1">
      <c r="B5" s="47">
        <v>1</v>
      </c>
      <c r="C5" s="17" t="s">
        <v>154</v>
      </c>
      <c r="D5" s="42">
        <v>150</v>
      </c>
      <c r="E5" s="22">
        <v>189.68</v>
      </c>
      <c r="F5" s="74"/>
      <c r="G5" s="75"/>
      <c r="H5" s="74"/>
      <c r="I5" s="75"/>
      <c r="J5" s="74"/>
      <c r="K5" s="75"/>
      <c r="L5" s="74">
        <v>150</v>
      </c>
      <c r="M5" s="75">
        <v>183.41</v>
      </c>
      <c r="N5" s="74"/>
      <c r="O5" s="75"/>
      <c r="P5" s="74"/>
      <c r="Q5" s="75"/>
      <c r="R5" s="74">
        <v>150</v>
      </c>
      <c r="S5" s="75">
        <v>188.48</v>
      </c>
      <c r="T5" s="74">
        <v>150</v>
      </c>
      <c r="U5" s="81">
        <v>186.52</v>
      </c>
      <c r="V5" s="87"/>
    </row>
    <row r="6" spans="2:22" ht="12.75">
      <c r="B6" s="47">
        <v>2</v>
      </c>
      <c r="C6" s="17" t="s">
        <v>60</v>
      </c>
      <c r="D6" s="42">
        <v>175</v>
      </c>
      <c r="E6" s="22">
        <v>198.86</v>
      </c>
      <c r="F6" s="74"/>
      <c r="G6" s="75"/>
      <c r="H6" s="74">
        <v>125</v>
      </c>
      <c r="I6" s="75">
        <v>205.28</v>
      </c>
      <c r="J6" s="74"/>
      <c r="K6" s="75"/>
      <c r="L6" s="74"/>
      <c r="M6" s="75"/>
      <c r="N6" s="74"/>
      <c r="O6" s="75"/>
      <c r="P6" s="74"/>
      <c r="Q6" s="75"/>
      <c r="R6" s="74"/>
      <c r="S6" s="75"/>
      <c r="T6" s="74"/>
      <c r="U6" s="81"/>
      <c r="V6" s="87"/>
    </row>
    <row r="7" spans="2:22" ht="12.75">
      <c r="B7" s="47">
        <v>3</v>
      </c>
      <c r="C7" s="17" t="s">
        <v>19</v>
      </c>
      <c r="D7" s="42"/>
      <c r="E7" s="22"/>
      <c r="F7" s="74"/>
      <c r="G7" s="75"/>
      <c r="H7" s="74"/>
      <c r="I7" s="75"/>
      <c r="J7" s="74"/>
      <c r="K7" s="75"/>
      <c r="L7" s="74"/>
      <c r="M7" s="75"/>
      <c r="N7" s="74"/>
      <c r="O7" s="75"/>
      <c r="P7" s="74"/>
      <c r="Q7" s="75"/>
      <c r="R7" s="74"/>
      <c r="S7" s="75"/>
      <c r="T7" s="74">
        <v>125</v>
      </c>
      <c r="U7" s="75">
        <v>179.89</v>
      </c>
      <c r="V7" s="87"/>
    </row>
    <row r="8" spans="2:22" ht="12.75">
      <c r="B8" s="47">
        <v>4</v>
      </c>
      <c r="C8" s="17" t="s">
        <v>40</v>
      </c>
      <c r="D8" s="42"/>
      <c r="E8" s="22"/>
      <c r="F8" s="74">
        <v>125</v>
      </c>
      <c r="G8" s="75">
        <v>165.46</v>
      </c>
      <c r="H8" s="74"/>
      <c r="I8" s="75"/>
      <c r="J8" s="74"/>
      <c r="K8" s="75"/>
      <c r="L8" s="74"/>
      <c r="M8" s="75"/>
      <c r="N8" s="74"/>
      <c r="O8" s="75"/>
      <c r="P8" s="74"/>
      <c r="Q8" s="75"/>
      <c r="R8" s="74"/>
      <c r="S8" s="75"/>
      <c r="T8" s="74">
        <v>125</v>
      </c>
      <c r="U8" s="81">
        <v>171.75</v>
      </c>
      <c r="V8" s="87"/>
    </row>
    <row r="9" spans="2:22" ht="12.75">
      <c r="B9" s="47">
        <v>5</v>
      </c>
      <c r="C9" s="17" t="s">
        <v>31</v>
      </c>
      <c r="D9" s="42">
        <v>125</v>
      </c>
      <c r="E9" s="22">
        <v>212.5</v>
      </c>
      <c r="F9" s="74"/>
      <c r="G9" s="75"/>
      <c r="H9" s="74">
        <v>150</v>
      </c>
      <c r="I9" s="75">
        <v>215.11</v>
      </c>
      <c r="J9" s="74"/>
      <c r="K9" s="75"/>
      <c r="L9" s="74"/>
      <c r="M9" s="75"/>
      <c r="N9" s="74"/>
      <c r="O9" s="75"/>
      <c r="P9" s="74"/>
      <c r="Q9" s="75"/>
      <c r="R9" s="74"/>
      <c r="S9" s="75"/>
      <c r="T9" s="74"/>
      <c r="U9" s="81"/>
      <c r="V9" s="87"/>
    </row>
    <row r="10" spans="2:22" ht="12.75">
      <c r="B10" s="47">
        <v>6</v>
      </c>
      <c r="C10" s="17" t="s">
        <v>43</v>
      </c>
      <c r="D10" s="42">
        <v>125</v>
      </c>
      <c r="E10" s="22">
        <v>206.45</v>
      </c>
      <c r="F10" s="74">
        <v>125</v>
      </c>
      <c r="G10" s="75">
        <v>207.57</v>
      </c>
      <c r="H10" s="74">
        <v>125</v>
      </c>
      <c r="I10" s="75">
        <v>210.2</v>
      </c>
      <c r="J10" s="74">
        <v>150</v>
      </c>
      <c r="K10" s="75">
        <v>195.17</v>
      </c>
      <c r="L10" s="74"/>
      <c r="M10" s="75"/>
      <c r="N10" s="74"/>
      <c r="O10" s="75"/>
      <c r="P10" s="74"/>
      <c r="Q10" s="75"/>
      <c r="R10" s="74"/>
      <c r="S10" s="75"/>
      <c r="T10" s="74"/>
      <c r="U10" s="81"/>
      <c r="V10" s="87"/>
    </row>
    <row r="11" spans="2:22" ht="12.75">
      <c r="B11" s="47">
        <v>7</v>
      </c>
      <c r="C11" s="17" t="s">
        <v>121</v>
      </c>
      <c r="D11" s="42">
        <v>125</v>
      </c>
      <c r="E11" s="22">
        <v>203.93</v>
      </c>
      <c r="F11" s="74"/>
      <c r="G11" s="75"/>
      <c r="H11" s="74"/>
      <c r="I11" s="75"/>
      <c r="J11" s="74">
        <v>125</v>
      </c>
      <c r="K11" s="75">
        <v>195.56</v>
      </c>
      <c r="L11" s="74"/>
      <c r="M11" s="75"/>
      <c r="N11" s="74">
        <v>150</v>
      </c>
      <c r="O11" s="75">
        <v>198.05</v>
      </c>
      <c r="P11" s="74"/>
      <c r="Q11" s="75"/>
      <c r="R11" s="74"/>
      <c r="S11" s="75"/>
      <c r="T11" s="74"/>
      <c r="U11" s="81"/>
      <c r="V11" s="87"/>
    </row>
    <row r="12" spans="2:22" ht="12.75">
      <c r="B12" s="47">
        <v>8</v>
      </c>
      <c r="C12" s="17" t="s">
        <v>24</v>
      </c>
      <c r="D12" s="42">
        <v>150</v>
      </c>
      <c r="E12" s="22">
        <v>164.1</v>
      </c>
      <c r="F12" s="74">
        <v>150</v>
      </c>
      <c r="G12" s="75">
        <v>173.05</v>
      </c>
      <c r="H12" s="74">
        <v>150</v>
      </c>
      <c r="I12" s="75">
        <v>164.77</v>
      </c>
      <c r="J12" s="74"/>
      <c r="K12" s="75"/>
      <c r="L12" s="74">
        <v>100</v>
      </c>
      <c r="M12" s="75">
        <v>166.45</v>
      </c>
      <c r="N12" s="74">
        <v>100</v>
      </c>
      <c r="O12" s="75">
        <v>179.57</v>
      </c>
      <c r="P12" s="74"/>
      <c r="Q12" s="75"/>
      <c r="R12" s="74"/>
      <c r="S12" s="75"/>
      <c r="T12" s="74">
        <v>125</v>
      </c>
      <c r="U12" s="81">
        <v>176.98</v>
      </c>
      <c r="V12" s="87"/>
    </row>
    <row r="13" spans="2:22" ht="12.75">
      <c r="B13" s="47">
        <v>9</v>
      </c>
      <c r="C13" s="17" t="s">
        <v>36</v>
      </c>
      <c r="D13" s="42">
        <v>150</v>
      </c>
      <c r="E13" s="22">
        <v>177.39</v>
      </c>
      <c r="F13" s="74">
        <v>150</v>
      </c>
      <c r="G13" s="75">
        <v>188.28</v>
      </c>
      <c r="H13" s="74"/>
      <c r="I13" s="75"/>
      <c r="J13" s="74">
        <v>175</v>
      </c>
      <c r="K13" s="75">
        <v>185.4</v>
      </c>
      <c r="L13" s="74">
        <v>125</v>
      </c>
      <c r="M13" s="75">
        <v>187.05</v>
      </c>
      <c r="N13" s="74"/>
      <c r="O13" s="75"/>
      <c r="P13" s="74">
        <v>125</v>
      </c>
      <c r="Q13" s="75">
        <v>178.92</v>
      </c>
      <c r="R13" s="74">
        <v>100</v>
      </c>
      <c r="S13" s="75">
        <v>167.42</v>
      </c>
      <c r="T13" s="74"/>
      <c r="U13" s="81"/>
      <c r="V13" s="87"/>
    </row>
    <row r="14" spans="2:22" ht="12.75">
      <c r="B14" s="47">
        <v>10</v>
      </c>
      <c r="C14" s="17" t="s">
        <v>41</v>
      </c>
      <c r="D14" s="42">
        <v>150</v>
      </c>
      <c r="E14" s="22">
        <v>213.75</v>
      </c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5"/>
      <c r="R14" s="74"/>
      <c r="S14" s="75"/>
      <c r="T14" s="74"/>
      <c r="U14" s="81"/>
      <c r="V14" s="87"/>
    </row>
    <row r="15" spans="2:22" ht="12.75">
      <c r="B15" s="47">
        <v>11</v>
      </c>
      <c r="C15" s="17" t="s">
        <v>59</v>
      </c>
      <c r="D15" s="42">
        <v>150</v>
      </c>
      <c r="E15" s="22">
        <v>171.92</v>
      </c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>
        <v>150</v>
      </c>
      <c r="Q15" s="75">
        <v>184.94</v>
      </c>
      <c r="R15" s="74"/>
      <c r="S15" s="75"/>
      <c r="T15" s="74">
        <v>150</v>
      </c>
      <c r="U15" s="81">
        <v>180.81</v>
      </c>
      <c r="V15" s="87"/>
    </row>
    <row r="16" spans="2:22" ht="12.75">
      <c r="B16" s="47">
        <v>12</v>
      </c>
      <c r="C16" s="17" t="s">
        <v>17</v>
      </c>
      <c r="D16" s="42">
        <v>175</v>
      </c>
      <c r="E16" s="22">
        <v>205.4</v>
      </c>
      <c r="F16" s="74"/>
      <c r="G16" s="75"/>
      <c r="H16" s="74"/>
      <c r="I16" s="75"/>
      <c r="J16" s="74">
        <v>125</v>
      </c>
      <c r="K16" s="75">
        <v>215.12</v>
      </c>
      <c r="L16" s="74">
        <v>125</v>
      </c>
      <c r="M16" s="75">
        <v>221.49</v>
      </c>
      <c r="N16" s="74">
        <v>125</v>
      </c>
      <c r="O16" s="75">
        <v>223.2</v>
      </c>
      <c r="P16" s="74">
        <v>175</v>
      </c>
      <c r="Q16" s="75">
        <v>206.44</v>
      </c>
      <c r="R16" s="74"/>
      <c r="S16" s="75"/>
      <c r="T16" s="74">
        <v>100</v>
      </c>
      <c r="U16" s="81">
        <v>212.04</v>
      </c>
      <c r="V16" s="87"/>
    </row>
    <row r="17" spans="2:22" ht="12.75">
      <c r="B17" s="47">
        <v>13</v>
      </c>
      <c r="C17" s="17" t="s">
        <v>73</v>
      </c>
      <c r="D17" s="42"/>
      <c r="E17" s="22"/>
      <c r="F17" s="74">
        <v>125</v>
      </c>
      <c r="G17" s="75">
        <v>190.98</v>
      </c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>
        <v>125</v>
      </c>
      <c r="S17" s="75">
        <v>192.9</v>
      </c>
      <c r="T17" s="74">
        <v>125</v>
      </c>
      <c r="U17" s="81">
        <v>193.31</v>
      </c>
      <c r="V17" s="87"/>
    </row>
    <row r="18" spans="2:22" ht="12.75">
      <c r="B18" s="47">
        <v>14</v>
      </c>
      <c r="C18" s="17" t="s">
        <v>62</v>
      </c>
      <c r="D18" s="42"/>
      <c r="E18" s="22"/>
      <c r="F18" s="74"/>
      <c r="G18" s="75"/>
      <c r="H18" s="74">
        <v>150</v>
      </c>
      <c r="I18" s="75">
        <v>157.05</v>
      </c>
      <c r="J18" s="74">
        <v>150</v>
      </c>
      <c r="K18" s="75">
        <v>163.4</v>
      </c>
      <c r="L18" s="74">
        <v>125</v>
      </c>
      <c r="M18" s="75">
        <v>167.03</v>
      </c>
      <c r="N18" s="74"/>
      <c r="O18" s="75"/>
      <c r="P18" s="74"/>
      <c r="Q18" s="75"/>
      <c r="R18" s="74">
        <v>125</v>
      </c>
      <c r="S18" s="75">
        <v>167.1</v>
      </c>
      <c r="T18" s="74">
        <v>125</v>
      </c>
      <c r="U18" s="81">
        <v>167.2</v>
      </c>
      <c r="V18" s="87"/>
    </row>
    <row r="19" spans="2:22" ht="12.75">
      <c r="B19" s="47">
        <v>15</v>
      </c>
      <c r="C19" s="17" t="s">
        <v>42</v>
      </c>
      <c r="D19" s="42"/>
      <c r="E19" s="22"/>
      <c r="F19" s="74"/>
      <c r="G19" s="75"/>
      <c r="H19" s="74"/>
      <c r="I19" s="75"/>
      <c r="J19" s="74"/>
      <c r="K19" s="75"/>
      <c r="L19" s="74">
        <v>150</v>
      </c>
      <c r="M19" s="75">
        <v>156.11</v>
      </c>
      <c r="N19" s="74">
        <v>125</v>
      </c>
      <c r="O19" s="75">
        <v>152.82</v>
      </c>
      <c r="P19" s="74">
        <v>125</v>
      </c>
      <c r="Q19" s="75">
        <v>155.58</v>
      </c>
      <c r="R19" s="74">
        <v>125</v>
      </c>
      <c r="S19" s="75">
        <v>155.64</v>
      </c>
      <c r="T19" s="74">
        <v>100</v>
      </c>
      <c r="U19" s="81">
        <v>152.97</v>
      </c>
      <c r="V19" s="87"/>
    </row>
    <row r="20" spans="2:21" ht="12.75">
      <c r="B20" s="47">
        <v>16</v>
      </c>
      <c r="C20" s="17"/>
      <c r="D20" s="42"/>
      <c r="E20" s="22"/>
      <c r="F20" s="74"/>
      <c r="G20" s="75"/>
      <c r="H20" s="74"/>
      <c r="I20" s="75"/>
      <c r="J20" s="74"/>
      <c r="K20" s="75"/>
      <c r="L20" s="74"/>
      <c r="M20" s="75"/>
      <c r="N20" s="74"/>
      <c r="O20" s="75"/>
      <c r="P20" s="74"/>
      <c r="Q20" s="75"/>
      <c r="R20" s="74"/>
      <c r="S20" s="75"/>
      <c r="T20" s="74"/>
      <c r="U20" s="81"/>
    </row>
    <row r="21" spans="2:21" ht="12.75">
      <c r="B21" s="47">
        <v>17</v>
      </c>
      <c r="C21" s="17"/>
      <c r="D21" s="42"/>
      <c r="E21" s="22"/>
      <c r="F21" s="74"/>
      <c r="G21" s="75"/>
      <c r="H21" s="74"/>
      <c r="I21" s="75"/>
      <c r="J21" s="74"/>
      <c r="K21" s="75"/>
      <c r="L21" s="74"/>
      <c r="M21" s="75"/>
      <c r="N21" s="74"/>
      <c r="O21" s="75"/>
      <c r="P21" s="74"/>
      <c r="Q21" s="75"/>
      <c r="R21" s="74"/>
      <c r="S21" s="75"/>
      <c r="T21" s="74"/>
      <c r="U21" s="81"/>
    </row>
    <row r="22" spans="2:21" ht="12.75">
      <c r="B22" s="47">
        <v>18</v>
      </c>
      <c r="C22" s="17"/>
      <c r="D22" s="42"/>
      <c r="E22" s="22"/>
      <c r="F22" s="74"/>
      <c r="G22" s="75"/>
      <c r="H22" s="74"/>
      <c r="I22" s="75"/>
      <c r="J22" s="74"/>
      <c r="K22" s="75"/>
      <c r="L22" s="74"/>
      <c r="M22" s="75"/>
      <c r="N22" s="74"/>
      <c r="O22" s="75"/>
      <c r="P22" s="74"/>
      <c r="Q22" s="75"/>
      <c r="R22" s="74"/>
      <c r="S22" s="75"/>
      <c r="T22" s="74"/>
      <c r="U22" s="81"/>
    </row>
    <row r="23" spans="2:21" ht="12.75">
      <c r="B23" s="47">
        <v>19</v>
      </c>
      <c r="C23" s="17"/>
      <c r="D23" s="42"/>
      <c r="E23" s="22"/>
      <c r="F23" s="74"/>
      <c r="G23" s="75"/>
      <c r="H23" s="74"/>
      <c r="I23" s="75"/>
      <c r="J23" s="74"/>
      <c r="K23" s="75"/>
      <c r="L23" s="74"/>
      <c r="M23" s="75"/>
      <c r="N23" s="74"/>
      <c r="O23" s="75"/>
      <c r="P23" s="74"/>
      <c r="Q23" s="75"/>
      <c r="R23" s="74"/>
      <c r="S23" s="75"/>
      <c r="T23" s="74"/>
      <c r="U23" s="81"/>
    </row>
    <row r="24" spans="2:21" ht="12.75">
      <c r="B24" s="47">
        <v>20</v>
      </c>
      <c r="C24" s="17"/>
      <c r="D24" s="42"/>
      <c r="E24" s="22"/>
      <c r="F24" s="74"/>
      <c r="G24" s="75"/>
      <c r="H24" s="74"/>
      <c r="I24" s="75"/>
      <c r="J24" s="74"/>
      <c r="K24" s="75"/>
      <c r="L24" s="74"/>
      <c r="M24" s="75"/>
      <c r="N24" s="74"/>
      <c r="O24" s="75"/>
      <c r="P24" s="74"/>
      <c r="Q24" s="75"/>
      <c r="R24" s="74"/>
      <c r="S24" s="75"/>
      <c r="T24" s="74"/>
      <c r="U24" s="81"/>
    </row>
    <row r="25" spans="2:21" ht="12.75">
      <c r="B25" s="47">
        <v>21</v>
      </c>
      <c r="C25" s="17"/>
      <c r="D25" s="42"/>
      <c r="E25" s="22"/>
      <c r="F25" s="74"/>
      <c r="G25" s="75"/>
      <c r="H25" s="74"/>
      <c r="I25" s="75"/>
      <c r="J25" s="74"/>
      <c r="K25" s="75"/>
      <c r="L25" s="74"/>
      <c r="M25" s="75"/>
      <c r="N25" s="74"/>
      <c r="O25" s="75"/>
      <c r="P25" s="74"/>
      <c r="Q25" s="75"/>
      <c r="R25" s="74"/>
      <c r="S25" s="75"/>
      <c r="T25" s="74"/>
      <c r="U25" s="81"/>
    </row>
    <row r="26" spans="2:21" ht="13.5" thickBot="1">
      <c r="B26" s="48">
        <v>22</v>
      </c>
      <c r="C26" s="33"/>
      <c r="D26" s="43"/>
      <c r="E26" s="34"/>
      <c r="F26" s="76"/>
      <c r="G26" s="77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6"/>
      <c r="S26" s="77"/>
      <c r="T26" s="76"/>
      <c r="U26" s="82"/>
    </row>
    <row r="27" ht="13.5" thickTop="1"/>
    <row r="28" spans="3:21" ht="12.75">
      <c r="C28" s="15"/>
      <c r="H28" s="78"/>
      <c r="T28" s="83"/>
      <c r="U28" s="83"/>
    </row>
  </sheetData>
  <printOptions gridLines="1"/>
  <pageMargins left="0.36" right="0.5" top="1" bottom="1" header="0.5" footer="0.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1"/>
  <dimension ref="B1:U23"/>
  <sheetViews>
    <sheetView workbookViewId="0" topLeftCell="A1">
      <selection activeCell="D27" sqref="D27"/>
    </sheetView>
  </sheetViews>
  <sheetFormatPr defaultColWidth="9.140625" defaultRowHeight="12.75"/>
  <cols>
    <col min="1" max="1" width="1.28515625" style="0" customWidth="1"/>
    <col min="2" max="2" width="3.28125" style="13" customWidth="1"/>
    <col min="3" max="3" width="20.57421875" style="0" customWidth="1"/>
    <col min="4" max="4" width="5.140625" style="13" customWidth="1"/>
    <col min="5" max="5" width="8.28125" style="13" customWidth="1"/>
    <col min="6" max="6" width="5.140625" style="13" customWidth="1"/>
    <col min="7" max="7" width="8.28125" style="13" customWidth="1"/>
    <col min="8" max="8" width="5.140625" style="13" customWidth="1"/>
    <col min="9" max="9" width="8.28125" style="13" customWidth="1"/>
    <col min="10" max="10" width="5.140625" style="44" customWidth="1"/>
    <col min="11" max="11" width="8.28125" style="13" customWidth="1"/>
    <col min="12" max="12" width="5.140625" style="44" customWidth="1"/>
    <col min="13" max="13" width="8.28125" style="13" customWidth="1"/>
    <col min="14" max="14" width="5.140625" style="44" customWidth="1"/>
    <col min="15" max="15" width="8.28125" style="13" customWidth="1"/>
    <col min="16" max="16" width="5.140625" style="44" customWidth="1"/>
    <col min="17" max="17" width="8.28125" style="13" customWidth="1"/>
    <col min="18" max="18" width="5.140625" style="44" customWidth="1"/>
    <col min="19" max="19" width="8.28125" style="13" customWidth="1"/>
  </cols>
  <sheetData>
    <row r="1" ht="12.75">
      <c r="B1" s="15" t="s">
        <v>68</v>
      </c>
    </row>
    <row r="2" ht="13.5" thickBot="1"/>
    <row r="3" spans="2:21" ht="13.5" thickTop="1">
      <c r="B3" s="45"/>
      <c r="C3" s="36"/>
      <c r="D3" s="40"/>
      <c r="E3" s="39" t="s">
        <v>46</v>
      </c>
      <c r="F3" s="49"/>
      <c r="G3" s="39" t="s">
        <v>47</v>
      </c>
      <c r="H3" s="49"/>
      <c r="I3" s="39" t="s">
        <v>48</v>
      </c>
      <c r="J3" s="49"/>
      <c r="K3" s="39" t="s">
        <v>49</v>
      </c>
      <c r="L3" s="49"/>
      <c r="M3" s="39" t="s">
        <v>50</v>
      </c>
      <c r="N3" s="49"/>
      <c r="O3" s="39" t="s">
        <v>51</v>
      </c>
      <c r="P3" s="49"/>
      <c r="Q3" s="39" t="s">
        <v>52</v>
      </c>
      <c r="R3" s="49"/>
      <c r="S3" s="39" t="s">
        <v>53</v>
      </c>
      <c r="U3" t="s">
        <v>21</v>
      </c>
    </row>
    <row r="4" spans="2:19" ht="15.75" customHeight="1" thickBot="1">
      <c r="B4" s="46" t="s">
        <v>57</v>
      </c>
      <c r="C4" s="37" t="s">
        <v>1</v>
      </c>
      <c r="D4" s="41" t="s">
        <v>56</v>
      </c>
      <c r="E4" s="38" t="s">
        <v>55</v>
      </c>
      <c r="F4" s="41" t="s">
        <v>56</v>
      </c>
      <c r="G4" s="38" t="s">
        <v>55</v>
      </c>
      <c r="H4" s="41" t="s">
        <v>56</v>
      </c>
      <c r="I4" s="38" t="s">
        <v>55</v>
      </c>
      <c r="J4" s="41" t="s">
        <v>56</v>
      </c>
      <c r="K4" s="38" t="s">
        <v>55</v>
      </c>
      <c r="L4" s="41" t="s">
        <v>56</v>
      </c>
      <c r="M4" s="38" t="s">
        <v>55</v>
      </c>
      <c r="N4" s="41" t="s">
        <v>56</v>
      </c>
      <c r="O4" s="38" t="s">
        <v>55</v>
      </c>
      <c r="P4" s="41" t="s">
        <v>56</v>
      </c>
      <c r="Q4" s="38" t="s">
        <v>55</v>
      </c>
      <c r="R4" s="41" t="s">
        <v>56</v>
      </c>
      <c r="S4" s="38" t="s">
        <v>55</v>
      </c>
    </row>
    <row r="5" spans="2:21" ht="13.5" thickTop="1">
      <c r="B5" s="47">
        <v>1</v>
      </c>
      <c r="C5" s="17" t="s">
        <v>154</v>
      </c>
      <c r="D5" s="42"/>
      <c r="E5" s="22"/>
      <c r="F5" s="42">
        <v>150</v>
      </c>
      <c r="G5" s="22" t="s">
        <v>123</v>
      </c>
      <c r="H5" s="42"/>
      <c r="I5" s="22"/>
      <c r="J5" s="42"/>
      <c r="K5" s="22"/>
      <c r="L5" s="42"/>
      <c r="M5" s="22"/>
      <c r="N5" s="42"/>
      <c r="O5" s="22"/>
      <c r="P5" s="42"/>
      <c r="Q5" s="22"/>
      <c r="R5" s="42"/>
      <c r="S5" s="22"/>
      <c r="U5" t="s">
        <v>64</v>
      </c>
    </row>
    <row r="6" spans="2:21" ht="12.75">
      <c r="B6" s="47">
        <v>2</v>
      </c>
      <c r="C6" s="17" t="s">
        <v>16</v>
      </c>
      <c r="D6" s="42"/>
      <c r="E6" s="22"/>
      <c r="F6" s="42">
        <v>150</v>
      </c>
      <c r="G6" s="22" t="s">
        <v>124</v>
      </c>
      <c r="H6" s="42"/>
      <c r="I6" s="22"/>
      <c r="J6" s="42"/>
      <c r="K6" s="22"/>
      <c r="L6" s="42"/>
      <c r="M6" s="22"/>
      <c r="N6" s="42"/>
      <c r="O6" s="22"/>
      <c r="P6" s="42"/>
      <c r="Q6" s="22"/>
      <c r="R6" s="42"/>
      <c r="S6" s="22"/>
      <c r="U6" t="s">
        <v>8</v>
      </c>
    </row>
    <row r="7" spans="2:21" ht="12.75">
      <c r="B7" s="47">
        <v>3</v>
      </c>
      <c r="C7" s="17" t="s">
        <v>19</v>
      </c>
      <c r="D7" s="42"/>
      <c r="E7" s="22"/>
      <c r="F7" s="42">
        <v>125</v>
      </c>
      <c r="G7" s="22" t="s">
        <v>125</v>
      </c>
      <c r="H7" s="42"/>
      <c r="I7" s="22"/>
      <c r="J7" s="42"/>
      <c r="K7" s="22"/>
      <c r="L7" s="42"/>
      <c r="M7" s="22"/>
      <c r="N7" s="42"/>
      <c r="O7" s="22"/>
      <c r="P7" s="42"/>
      <c r="Q7" s="22"/>
      <c r="R7" s="42"/>
      <c r="S7" s="22"/>
      <c r="U7" t="s">
        <v>9</v>
      </c>
    </row>
    <row r="8" spans="2:21" ht="12.75">
      <c r="B8" s="47">
        <v>4</v>
      </c>
      <c r="C8" s="17" t="s">
        <v>59</v>
      </c>
      <c r="D8" s="42"/>
      <c r="E8" s="22"/>
      <c r="F8" s="42"/>
      <c r="G8" s="22"/>
      <c r="H8" s="42"/>
      <c r="I8" s="22"/>
      <c r="J8" s="42"/>
      <c r="K8" s="22"/>
      <c r="L8" s="42">
        <v>150</v>
      </c>
      <c r="M8" s="22" t="s">
        <v>126</v>
      </c>
      <c r="N8" s="42">
        <v>150</v>
      </c>
      <c r="O8" s="22" t="s">
        <v>127</v>
      </c>
      <c r="P8" s="42"/>
      <c r="Q8" s="22"/>
      <c r="R8" s="42">
        <v>150</v>
      </c>
      <c r="S8" s="22" t="s">
        <v>128</v>
      </c>
      <c r="U8" t="s">
        <v>64</v>
      </c>
    </row>
    <row r="9" spans="2:21" ht="12.75">
      <c r="B9" s="47">
        <v>5</v>
      </c>
      <c r="C9" s="17" t="s">
        <v>17</v>
      </c>
      <c r="D9" s="42"/>
      <c r="E9" s="22"/>
      <c r="F9" s="42"/>
      <c r="G9" s="22"/>
      <c r="H9" s="42">
        <v>150</v>
      </c>
      <c r="I9" s="22" t="s">
        <v>129</v>
      </c>
      <c r="J9" s="42">
        <v>150</v>
      </c>
      <c r="K9" s="22" t="s">
        <v>130</v>
      </c>
      <c r="L9" s="42"/>
      <c r="M9" s="22"/>
      <c r="N9" s="42"/>
      <c r="O9" s="22"/>
      <c r="P9" s="42"/>
      <c r="Q9" s="22"/>
      <c r="R9" s="42"/>
      <c r="S9" s="22"/>
      <c r="U9" t="s">
        <v>8</v>
      </c>
    </row>
    <row r="10" spans="2:21" ht="12.75">
      <c r="B10" s="47">
        <v>6</v>
      </c>
      <c r="C10" s="17" t="s">
        <v>24</v>
      </c>
      <c r="D10" s="42">
        <v>150</v>
      </c>
      <c r="E10" s="22" t="s">
        <v>131</v>
      </c>
      <c r="F10" s="42">
        <v>125</v>
      </c>
      <c r="G10" s="22" t="s">
        <v>132</v>
      </c>
      <c r="H10" s="42"/>
      <c r="I10" s="22"/>
      <c r="J10" s="42"/>
      <c r="K10" s="22"/>
      <c r="L10" s="42"/>
      <c r="M10" s="22"/>
      <c r="N10" s="42"/>
      <c r="O10" s="22"/>
      <c r="P10" s="42"/>
      <c r="Q10" s="22"/>
      <c r="R10" s="42">
        <v>150</v>
      </c>
      <c r="S10" s="22" t="s">
        <v>133</v>
      </c>
      <c r="U10" t="s">
        <v>9</v>
      </c>
    </row>
    <row r="11" spans="2:21" ht="12.75">
      <c r="B11" s="47">
        <v>7</v>
      </c>
      <c r="C11" s="17" t="s">
        <v>36</v>
      </c>
      <c r="D11" s="42"/>
      <c r="E11" s="22"/>
      <c r="F11" s="42"/>
      <c r="G11" s="22"/>
      <c r="H11" s="42">
        <v>150</v>
      </c>
      <c r="I11" s="22" t="s">
        <v>134</v>
      </c>
      <c r="J11" s="42"/>
      <c r="K11" s="22"/>
      <c r="L11" s="42"/>
      <c r="M11" s="22"/>
      <c r="N11" s="42"/>
      <c r="O11" s="22"/>
      <c r="P11" s="42"/>
      <c r="Q11" s="22"/>
      <c r="R11" s="42"/>
      <c r="S11" s="22"/>
      <c r="U11" t="s">
        <v>9</v>
      </c>
    </row>
    <row r="12" spans="2:21" ht="12.75">
      <c r="B12" s="47">
        <v>8</v>
      </c>
      <c r="C12" s="17" t="s">
        <v>37</v>
      </c>
      <c r="D12" s="42"/>
      <c r="E12" s="22"/>
      <c r="F12" s="42">
        <v>150</v>
      </c>
      <c r="G12" s="22" t="s">
        <v>135</v>
      </c>
      <c r="H12" s="42"/>
      <c r="I12" s="22"/>
      <c r="J12" s="42">
        <v>125</v>
      </c>
      <c r="K12" s="22" t="s">
        <v>136</v>
      </c>
      <c r="L12" s="42"/>
      <c r="M12" s="22"/>
      <c r="N12" s="42">
        <v>125</v>
      </c>
      <c r="O12" s="22" t="s">
        <v>137</v>
      </c>
      <c r="P12" s="42">
        <v>100</v>
      </c>
      <c r="Q12" s="22" t="s">
        <v>138</v>
      </c>
      <c r="R12" s="42"/>
      <c r="S12" s="22"/>
      <c r="U12" t="s">
        <v>9</v>
      </c>
    </row>
    <row r="13" spans="2:21" ht="12.75">
      <c r="B13" s="47">
        <v>9</v>
      </c>
      <c r="C13" s="17" t="s">
        <v>73</v>
      </c>
      <c r="D13" s="42"/>
      <c r="E13" s="22"/>
      <c r="F13" s="42"/>
      <c r="G13" s="22"/>
      <c r="H13" s="42"/>
      <c r="I13" s="22"/>
      <c r="J13" s="42"/>
      <c r="K13" s="22"/>
      <c r="L13" s="42"/>
      <c r="M13" s="22"/>
      <c r="N13" s="42"/>
      <c r="O13" s="22"/>
      <c r="P13" s="42"/>
      <c r="Q13" s="22"/>
      <c r="R13" s="42"/>
      <c r="S13" s="22"/>
      <c r="U13" t="s">
        <v>8</v>
      </c>
    </row>
    <row r="14" spans="2:21" ht="12.75">
      <c r="B14" s="47">
        <v>10</v>
      </c>
      <c r="C14" s="17" t="s">
        <v>31</v>
      </c>
      <c r="D14" s="42">
        <v>150</v>
      </c>
      <c r="E14" s="22" t="s">
        <v>139</v>
      </c>
      <c r="F14" s="42"/>
      <c r="G14" s="22"/>
      <c r="H14" s="42">
        <v>150</v>
      </c>
      <c r="I14" s="22" t="s">
        <v>140</v>
      </c>
      <c r="J14" s="42"/>
      <c r="K14" s="22"/>
      <c r="L14" s="42"/>
      <c r="M14" s="22"/>
      <c r="N14" s="42"/>
      <c r="O14" s="22"/>
      <c r="P14" s="42"/>
      <c r="Q14" s="22"/>
      <c r="R14" s="42"/>
      <c r="S14" s="22"/>
      <c r="U14" t="s">
        <v>8</v>
      </c>
    </row>
    <row r="15" spans="2:21" ht="12.75">
      <c r="B15" s="47">
        <v>11</v>
      </c>
      <c r="C15" s="17" t="s">
        <v>122</v>
      </c>
      <c r="D15" s="42"/>
      <c r="E15" s="22"/>
      <c r="F15" s="42">
        <v>125</v>
      </c>
      <c r="G15" s="22" t="s">
        <v>141</v>
      </c>
      <c r="H15" s="42"/>
      <c r="I15" s="22"/>
      <c r="J15" s="42"/>
      <c r="K15" s="22"/>
      <c r="L15" s="42">
        <v>125</v>
      </c>
      <c r="M15" s="22" t="s">
        <v>142</v>
      </c>
      <c r="N15" s="42"/>
      <c r="O15" s="22"/>
      <c r="P15" s="42"/>
      <c r="Q15" s="22"/>
      <c r="R15" s="42"/>
      <c r="S15" s="22"/>
      <c r="U15" t="s">
        <v>9</v>
      </c>
    </row>
    <row r="16" spans="2:21" ht="12.75">
      <c r="B16" s="47">
        <v>12</v>
      </c>
      <c r="C16" s="17" t="s">
        <v>43</v>
      </c>
      <c r="D16" s="42"/>
      <c r="E16" s="22"/>
      <c r="F16" s="42"/>
      <c r="G16" s="22"/>
      <c r="H16" s="42"/>
      <c r="I16" s="22"/>
      <c r="J16" s="42">
        <v>100</v>
      </c>
      <c r="K16" s="22" t="s">
        <v>143</v>
      </c>
      <c r="L16" s="42">
        <v>100</v>
      </c>
      <c r="M16" s="22" t="s">
        <v>144</v>
      </c>
      <c r="N16" s="42"/>
      <c r="O16" s="22"/>
      <c r="P16" s="42"/>
      <c r="Q16" s="22"/>
      <c r="R16" s="42"/>
      <c r="S16" s="22"/>
      <c r="U16" t="s">
        <v>8</v>
      </c>
    </row>
    <row r="17" spans="2:21" ht="12.75">
      <c r="B17" s="47">
        <v>13</v>
      </c>
      <c r="C17" s="17" t="s">
        <v>35</v>
      </c>
      <c r="D17" s="42"/>
      <c r="E17" s="22"/>
      <c r="F17" s="42"/>
      <c r="G17" s="22"/>
      <c r="H17" s="42"/>
      <c r="I17" s="22"/>
      <c r="J17" s="42"/>
      <c r="K17" s="22"/>
      <c r="L17" s="42"/>
      <c r="M17" s="22"/>
      <c r="N17" s="42"/>
      <c r="O17" s="22"/>
      <c r="P17" s="42"/>
      <c r="Q17" s="22"/>
      <c r="R17" s="42"/>
      <c r="S17" s="22"/>
      <c r="U17" t="s">
        <v>8</v>
      </c>
    </row>
    <row r="18" spans="2:21" ht="12.75">
      <c r="B18" s="47">
        <v>14</v>
      </c>
      <c r="C18" s="17" t="s">
        <v>41</v>
      </c>
      <c r="D18" s="42">
        <v>150</v>
      </c>
      <c r="E18" s="22" t="s">
        <v>145</v>
      </c>
      <c r="F18" s="42">
        <v>150</v>
      </c>
      <c r="G18" s="22" t="s">
        <v>146</v>
      </c>
      <c r="H18" s="42">
        <v>125</v>
      </c>
      <c r="I18" s="22" t="s">
        <v>147</v>
      </c>
      <c r="J18" s="42"/>
      <c r="K18" s="22"/>
      <c r="L18" s="42"/>
      <c r="M18" s="22"/>
      <c r="N18" s="42"/>
      <c r="O18" s="22"/>
      <c r="P18" s="42"/>
      <c r="Q18" s="22"/>
      <c r="R18" s="42"/>
      <c r="S18" s="22"/>
      <c r="U18" t="s">
        <v>8</v>
      </c>
    </row>
    <row r="19" spans="2:21" ht="12.75">
      <c r="B19" s="47">
        <v>15</v>
      </c>
      <c r="C19" s="17" t="s">
        <v>62</v>
      </c>
      <c r="D19" s="42"/>
      <c r="E19" s="22"/>
      <c r="F19" s="42"/>
      <c r="G19" s="22"/>
      <c r="H19" s="42"/>
      <c r="I19" s="22"/>
      <c r="J19" s="42">
        <v>150</v>
      </c>
      <c r="K19" s="22" t="s">
        <v>148</v>
      </c>
      <c r="L19" s="42">
        <v>150</v>
      </c>
      <c r="M19" s="22" t="s">
        <v>149</v>
      </c>
      <c r="N19" s="42"/>
      <c r="O19" s="22"/>
      <c r="P19" s="42">
        <v>150</v>
      </c>
      <c r="Q19" s="22" t="s">
        <v>150</v>
      </c>
      <c r="R19" s="42">
        <v>150</v>
      </c>
      <c r="S19" s="22" t="s">
        <v>151</v>
      </c>
      <c r="U19" t="s">
        <v>9</v>
      </c>
    </row>
    <row r="20" spans="2:19" ht="13.5" thickBot="1">
      <c r="B20" s="48"/>
      <c r="C20" s="33"/>
      <c r="D20" s="43"/>
      <c r="E20" s="34"/>
      <c r="F20" s="43"/>
      <c r="G20" s="34"/>
      <c r="H20" s="43"/>
      <c r="I20" s="34"/>
      <c r="J20" s="43"/>
      <c r="K20" s="34"/>
      <c r="L20" s="43"/>
      <c r="M20" s="34"/>
      <c r="N20" s="43"/>
      <c r="O20" s="34"/>
      <c r="P20" s="43"/>
      <c r="Q20" s="34"/>
      <c r="R20" s="43"/>
      <c r="S20" s="34"/>
    </row>
    <row r="21" ht="13.5" thickTop="1"/>
    <row r="22" spans="3:8" ht="12.75">
      <c r="C22" s="15" t="s">
        <v>153</v>
      </c>
      <c r="H22" s="44"/>
    </row>
    <row r="23" ht="12.75">
      <c r="C23" t="s">
        <v>152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24"/>
  <sheetViews>
    <sheetView workbookViewId="0" topLeftCell="A1">
      <selection activeCell="U32" sqref="U32"/>
    </sheetView>
  </sheetViews>
  <sheetFormatPr defaultColWidth="9.140625" defaultRowHeight="12.75"/>
  <cols>
    <col min="1" max="1" width="1.28515625" style="0" customWidth="1"/>
    <col min="2" max="2" width="3.28125" style="13" customWidth="1"/>
    <col min="3" max="3" width="20.57421875" style="0" customWidth="1"/>
    <col min="4" max="4" width="5.140625" style="13" customWidth="1"/>
    <col min="5" max="5" width="8.28125" style="13" customWidth="1"/>
    <col min="6" max="6" width="5.140625" style="13" customWidth="1"/>
    <col min="7" max="7" width="8.28125" style="13" customWidth="1"/>
    <col min="8" max="8" width="5.140625" style="13" customWidth="1"/>
    <col min="9" max="9" width="8.28125" style="13" customWidth="1"/>
    <col min="10" max="10" width="5.140625" style="44" customWidth="1"/>
    <col min="11" max="11" width="8.28125" style="13" customWidth="1"/>
    <col min="12" max="12" width="5.140625" style="44" customWidth="1"/>
    <col min="13" max="13" width="8.28125" style="13" customWidth="1"/>
    <col min="14" max="14" width="5.140625" style="44" customWidth="1"/>
    <col min="15" max="15" width="8.28125" style="13" customWidth="1"/>
    <col min="16" max="16" width="5.140625" style="44" customWidth="1"/>
    <col min="17" max="17" width="8.28125" style="13" customWidth="1"/>
    <col min="18" max="18" width="5.140625" style="44" customWidth="1"/>
    <col min="19" max="19" width="8.28125" style="13" customWidth="1"/>
    <col min="20" max="20" width="5.140625" style="44" customWidth="1"/>
    <col min="21" max="21" width="8.28125" style="13" customWidth="1"/>
  </cols>
  <sheetData>
    <row r="1" ht="12.75">
      <c r="B1" s="15" t="s">
        <v>67</v>
      </c>
    </row>
    <row r="2" ht="13.5" thickBot="1"/>
    <row r="3" spans="2:23" ht="13.5" thickTop="1">
      <c r="B3" s="45"/>
      <c r="C3" s="36"/>
      <c r="D3" s="40"/>
      <c r="E3" s="39" t="s">
        <v>46</v>
      </c>
      <c r="F3" s="49"/>
      <c r="G3" s="39" t="s">
        <v>47</v>
      </c>
      <c r="H3" s="49"/>
      <c r="I3" s="39" t="s">
        <v>48</v>
      </c>
      <c r="J3" s="49"/>
      <c r="K3" s="39" t="s">
        <v>49</v>
      </c>
      <c r="L3" s="49"/>
      <c r="M3" s="39" t="s">
        <v>50</v>
      </c>
      <c r="N3" s="49"/>
      <c r="O3" s="39" t="s">
        <v>51</v>
      </c>
      <c r="P3" s="49"/>
      <c r="Q3" s="39" t="s">
        <v>52</v>
      </c>
      <c r="R3" s="49"/>
      <c r="S3" s="39" t="s">
        <v>53</v>
      </c>
      <c r="T3" s="49"/>
      <c r="U3" s="50" t="s">
        <v>54</v>
      </c>
      <c r="W3" t="s">
        <v>21</v>
      </c>
    </row>
    <row r="4" spans="2:21" ht="15.75" customHeight="1" thickBot="1">
      <c r="B4" s="46" t="s">
        <v>57</v>
      </c>
      <c r="C4" s="37" t="s">
        <v>1</v>
      </c>
      <c r="D4" s="41" t="s">
        <v>56</v>
      </c>
      <c r="E4" s="38" t="s">
        <v>55</v>
      </c>
      <c r="F4" s="41" t="s">
        <v>56</v>
      </c>
      <c r="G4" s="38" t="s">
        <v>55</v>
      </c>
      <c r="H4" s="41" t="s">
        <v>56</v>
      </c>
      <c r="I4" s="38" t="s">
        <v>55</v>
      </c>
      <c r="J4" s="41" t="s">
        <v>56</v>
      </c>
      <c r="K4" s="38" t="s">
        <v>55</v>
      </c>
      <c r="L4" s="41" t="s">
        <v>56</v>
      </c>
      <c r="M4" s="38" t="s">
        <v>55</v>
      </c>
      <c r="N4" s="41" t="s">
        <v>56</v>
      </c>
      <c r="O4" s="38" t="s">
        <v>55</v>
      </c>
      <c r="P4" s="41" t="s">
        <v>56</v>
      </c>
      <c r="Q4" s="38" t="s">
        <v>55</v>
      </c>
      <c r="R4" s="41" t="s">
        <v>56</v>
      </c>
      <c r="S4" s="38" t="s">
        <v>55</v>
      </c>
      <c r="T4" s="41" t="s">
        <v>56</v>
      </c>
      <c r="U4" s="31" t="s">
        <v>55</v>
      </c>
    </row>
    <row r="5" spans="2:23" ht="13.5" thickTop="1">
      <c r="B5" s="47">
        <v>1</v>
      </c>
      <c r="C5" s="17" t="s">
        <v>60</v>
      </c>
      <c r="D5" s="42">
        <v>125</v>
      </c>
      <c r="E5" s="56">
        <v>214.09</v>
      </c>
      <c r="F5" s="42">
        <v>125</v>
      </c>
      <c r="G5" s="22">
        <v>209.65</v>
      </c>
      <c r="H5" s="42">
        <v>100</v>
      </c>
      <c r="I5" s="22">
        <v>212.86</v>
      </c>
      <c r="J5" s="42">
        <v>100</v>
      </c>
      <c r="K5" s="22">
        <v>213.45</v>
      </c>
      <c r="L5" s="42">
        <v>100</v>
      </c>
      <c r="M5" s="22">
        <v>215.23</v>
      </c>
      <c r="N5" s="42">
        <v>125</v>
      </c>
      <c r="O5" s="22">
        <v>213.33</v>
      </c>
      <c r="P5" s="42">
        <v>125</v>
      </c>
      <c r="Q5" s="22">
        <v>217.89</v>
      </c>
      <c r="R5" s="42">
        <v>150</v>
      </c>
      <c r="S5" s="22">
        <v>205.73</v>
      </c>
      <c r="T5" s="42">
        <v>150</v>
      </c>
      <c r="U5" s="32">
        <v>206.77</v>
      </c>
      <c r="W5" t="s">
        <v>8</v>
      </c>
    </row>
    <row r="6" spans="2:23" ht="12.75">
      <c r="B6" s="47">
        <v>2</v>
      </c>
      <c r="C6" s="17" t="s">
        <v>154</v>
      </c>
      <c r="D6" s="42">
        <v>150</v>
      </c>
      <c r="E6" s="22">
        <v>212.17</v>
      </c>
      <c r="F6" s="42">
        <v>150</v>
      </c>
      <c r="G6" s="22">
        <v>223.72</v>
      </c>
      <c r="H6" s="42">
        <v>150</v>
      </c>
      <c r="I6" s="22">
        <v>213.96</v>
      </c>
      <c r="J6" s="42"/>
      <c r="K6" s="22"/>
      <c r="L6" s="42">
        <v>150</v>
      </c>
      <c r="M6" s="22">
        <v>214.27</v>
      </c>
      <c r="N6" s="42">
        <v>150</v>
      </c>
      <c r="O6" s="22">
        <v>213.9</v>
      </c>
      <c r="P6" s="42">
        <v>150</v>
      </c>
      <c r="Q6" s="22">
        <v>213.23</v>
      </c>
      <c r="R6" s="42">
        <v>150</v>
      </c>
      <c r="S6" s="22">
        <v>213.24</v>
      </c>
      <c r="T6" s="42"/>
      <c r="U6" s="32"/>
      <c r="W6" t="s">
        <v>64</v>
      </c>
    </row>
    <row r="7" spans="2:23" ht="12.75">
      <c r="B7" s="47">
        <v>3</v>
      </c>
      <c r="C7" s="17" t="s">
        <v>41</v>
      </c>
      <c r="D7" s="42">
        <v>125</v>
      </c>
      <c r="E7" s="22">
        <v>223</v>
      </c>
      <c r="F7" s="42"/>
      <c r="G7" s="22"/>
      <c r="H7" s="42"/>
      <c r="I7" s="22"/>
      <c r="J7" s="42">
        <v>100</v>
      </c>
      <c r="K7" s="22">
        <v>224.94</v>
      </c>
      <c r="L7" s="42"/>
      <c r="M7" s="22"/>
      <c r="N7" s="42"/>
      <c r="O7" s="22"/>
      <c r="P7" s="42"/>
      <c r="Q7" s="22"/>
      <c r="R7" s="42"/>
      <c r="S7" s="22"/>
      <c r="T7" s="42"/>
      <c r="U7" s="32"/>
      <c r="W7" t="s">
        <v>8</v>
      </c>
    </row>
    <row r="8" spans="2:23" ht="12.75">
      <c r="B8" s="47">
        <v>4</v>
      </c>
      <c r="C8" s="17" t="s">
        <v>17</v>
      </c>
      <c r="D8" s="42">
        <v>125</v>
      </c>
      <c r="E8" s="22">
        <v>218.92</v>
      </c>
      <c r="F8" s="42"/>
      <c r="G8" s="22"/>
      <c r="H8" s="42"/>
      <c r="I8" s="22"/>
      <c r="J8" s="42">
        <v>150</v>
      </c>
      <c r="K8" s="22">
        <v>214.41</v>
      </c>
      <c r="L8" s="42">
        <v>100</v>
      </c>
      <c r="M8" s="22">
        <v>208.88</v>
      </c>
      <c r="N8" s="42"/>
      <c r="O8" s="22"/>
      <c r="P8" s="42">
        <v>100</v>
      </c>
      <c r="Q8" s="22">
        <v>219.67</v>
      </c>
      <c r="R8" s="42"/>
      <c r="S8" s="22"/>
      <c r="T8" s="42">
        <v>125</v>
      </c>
      <c r="U8" s="32">
        <v>217.8</v>
      </c>
      <c r="W8" t="s">
        <v>8</v>
      </c>
    </row>
    <row r="9" spans="2:23" ht="12.75">
      <c r="B9" s="47">
        <v>5</v>
      </c>
      <c r="C9" s="17" t="s">
        <v>37</v>
      </c>
      <c r="D9" s="42"/>
      <c r="E9" s="22"/>
      <c r="F9" s="42"/>
      <c r="G9" s="22"/>
      <c r="H9" s="42">
        <v>125</v>
      </c>
      <c r="I9" s="22">
        <v>196.36</v>
      </c>
      <c r="J9" s="42"/>
      <c r="K9" s="22"/>
      <c r="L9" s="42">
        <v>100</v>
      </c>
      <c r="M9" s="22">
        <v>199.72</v>
      </c>
      <c r="N9" s="42"/>
      <c r="O9" s="22"/>
      <c r="P9" s="42"/>
      <c r="Q9" s="22"/>
      <c r="R9" s="42"/>
      <c r="S9" s="22"/>
      <c r="T9" s="42"/>
      <c r="U9" s="32"/>
      <c r="W9" t="s">
        <v>9</v>
      </c>
    </row>
    <row r="10" spans="2:23" ht="12.75">
      <c r="B10" s="47">
        <v>6</v>
      </c>
      <c r="C10" s="17" t="s">
        <v>36</v>
      </c>
      <c r="D10" s="42">
        <v>125</v>
      </c>
      <c r="E10" s="22">
        <v>184.2</v>
      </c>
      <c r="F10" s="42"/>
      <c r="G10" s="22"/>
      <c r="H10" s="42"/>
      <c r="I10" s="22"/>
      <c r="J10" s="42">
        <v>125</v>
      </c>
      <c r="K10" s="22">
        <v>180.02</v>
      </c>
      <c r="L10" s="42"/>
      <c r="M10" s="22"/>
      <c r="N10" s="42"/>
      <c r="O10" s="22"/>
      <c r="P10" s="42">
        <v>100</v>
      </c>
      <c r="Q10" s="22">
        <v>180.27</v>
      </c>
      <c r="R10" s="42"/>
      <c r="S10" s="22"/>
      <c r="T10" s="42"/>
      <c r="U10" s="32"/>
      <c r="W10" t="s">
        <v>9</v>
      </c>
    </row>
    <row r="11" spans="2:23" ht="12.75">
      <c r="B11" s="47">
        <v>7</v>
      </c>
      <c r="C11" s="17" t="s">
        <v>44</v>
      </c>
      <c r="D11" s="42">
        <v>125</v>
      </c>
      <c r="E11" s="22">
        <v>209.73</v>
      </c>
      <c r="F11" s="42"/>
      <c r="G11" s="22"/>
      <c r="H11" s="42">
        <v>150</v>
      </c>
      <c r="I11" s="22">
        <v>214.35</v>
      </c>
      <c r="J11" s="42">
        <v>150</v>
      </c>
      <c r="K11" s="22">
        <v>213.08</v>
      </c>
      <c r="L11" s="42"/>
      <c r="M11" s="22"/>
      <c r="N11" s="42"/>
      <c r="O11" s="22"/>
      <c r="P11" s="42">
        <v>150</v>
      </c>
      <c r="Q11" s="22">
        <v>213.33</v>
      </c>
      <c r="R11" s="42">
        <v>150</v>
      </c>
      <c r="S11" s="22">
        <v>213.8</v>
      </c>
      <c r="T11" s="42"/>
      <c r="U11" s="32"/>
      <c r="W11" t="s">
        <v>8</v>
      </c>
    </row>
    <row r="12" spans="2:23" ht="12.75">
      <c r="B12" s="47">
        <v>8</v>
      </c>
      <c r="C12" s="17" t="s">
        <v>59</v>
      </c>
      <c r="D12" s="42"/>
      <c r="E12" s="22"/>
      <c r="F12" s="42">
        <v>150</v>
      </c>
      <c r="G12" s="22">
        <v>162.28</v>
      </c>
      <c r="H12" s="42"/>
      <c r="I12" s="22"/>
      <c r="J12" s="42"/>
      <c r="K12" s="22"/>
      <c r="L12" s="42"/>
      <c r="M12" s="22"/>
      <c r="N12" s="42"/>
      <c r="O12" s="22"/>
      <c r="P12" s="42">
        <v>150</v>
      </c>
      <c r="Q12" s="22">
        <v>181.11</v>
      </c>
      <c r="R12" s="42">
        <v>150</v>
      </c>
      <c r="S12" s="22">
        <v>186.36</v>
      </c>
      <c r="T12" s="42"/>
      <c r="U12" s="32"/>
      <c r="W12" t="s">
        <v>64</v>
      </c>
    </row>
    <row r="13" spans="2:23" ht="12.75">
      <c r="B13" s="47">
        <v>9</v>
      </c>
      <c r="C13" s="17" t="s">
        <v>122</v>
      </c>
      <c r="D13" s="42">
        <v>125</v>
      </c>
      <c r="E13" s="22">
        <v>185.24</v>
      </c>
      <c r="F13" s="42">
        <v>125</v>
      </c>
      <c r="G13" s="22">
        <v>186.23</v>
      </c>
      <c r="H13" s="42">
        <v>125</v>
      </c>
      <c r="I13" s="22">
        <v>184.34</v>
      </c>
      <c r="J13" s="42"/>
      <c r="K13" s="22"/>
      <c r="L13" s="42">
        <v>150</v>
      </c>
      <c r="M13" s="22">
        <v>163.8</v>
      </c>
      <c r="N13" s="42">
        <v>100</v>
      </c>
      <c r="O13" s="22">
        <v>172.6</v>
      </c>
      <c r="P13" s="42"/>
      <c r="Q13" s="22"/>
      <c r="R13" s="42"/>
      <c r="S13" s="22"/>
      <c r="T13" s="42"/>
      <c r="U13" s="32"/>
      <c r="W13" t="s">
        <v>9</v>
      </c>
    </row>
    <row r="14" spans="2:23" ht="12.75">
      <c r="B14" s="47">
        <v>10</v>
      </c>
      <c r="C14" s="17" t="s">
        <v>20</v>
      </c>
      <c r="D14" s="42"/>
      <c r="E14" s="22"/>
      <c r="F14" s="42">
        <v>150</v>
      </c>
      <c r="G14" s="22">
        <v>168.31</v>
      </c>
      <c r="H14" s="42"/>
      <c r="I14" s="22"/>
      <c r="J14" s="42">
        <v>100</v>
      </c>
      <c r="K14" s="22">
        <v>174.41</v>
      </c>
      <c r="L14" s="42"/>
      <c r="M14" s="22"/>
      <c r="N14" s="42"/>
      <c r="O14" s="22"/>
      <c r="P14" s="42">
        <v>100</v>
      </c>
      <c r="Q14" s="22">
        <v>183.74</v>
      </c>
      <c r="R14" s="42"/>
      <c r="S14" s="22"/>
      <c r="T14" s="42"/>
      <c r="U14" s="32"/>
      <c r="W14" t="s">
        <v>9</v>
      </c>
    </row>
    <row r="15" spans="2:23" ht="12.75">
      <c r="B15" s="47">
        <v>11</v>
      </c>
      <c r="C15" s="17" t="s">
        <v>43</v>
      </c>
      <c r="D15" s="42"/>
      <c r="E15" s="22"/>
      <c r="F15" s="42">
        <v>175</v>
      </c>
      <c r="G15" s="22">
        <v>196.98</v>
      </c>
      <c r="H15" s="42"/>
      <c r="I15" s="22"/>
      <c r="J15" s="42"/>
      <c r="K15" s="22"/>
      <c r="L15" s="42"/>
      <c r="M15" s="22"/>
      <c r="N15" s="42">
        <v>100</v>
      </c>
      <c r="O15" s="22">
        <v>197.25</v>
      </c>
      <c r="P15" s="42"/>
      <c r="Q15" s="22"/>
      <c r="R15" s="42"/>
      <c r="S15" s="22"/>
      <c r="T15" s="42">
        <v>175</v>
      </c>
      <c r="U15" s="32">
        <v>205.02</v>
      </c>
      <c r="W15" t="s">
        <v>8</v>
      </c>
    </row>
    <row r="16" spans="2:23" ht="12.75">
      <c r="B16" s="47">
        <v>12</v>
      </c>
      <c r="C16" s="17" t="s">
        <v>155</v>
      </c>
      <c r="D16" s="42"/>
      <c r="E16" s="22"/>
      <c r="F16" s="42"/>
      <c r="G16" s="22"/>
      <c r="H16" s="42">
        <v>125</v>
      </c>
      <c r="I16" s="22">
        <v>172.45</v>
      </c>
      <c r="J16" s="42"/>
      <c r="K16" s="22"/>
      <c r="L16" s="42"/>
      <c r="M16" s="22"/>
      <c r="N16" s="42">
        <v>125</v>
      </c>
      <c r="O16" s="22">
        <v>170.17</v>
      </c>
      <c r="P16" s="42"/>
      <c r="Q16" s="22"/>
      <c r="R16" s="42"/>
      <c r="S16" s="22"/>
      <c r="T16" s="42"/>
      <c r="U16" s="32"/>
      <c r="W16" t="s">
        <v>9</v>
      </c>
    </row>
    <row r="17" spans="2:23" ht="12.75">
      <c r="B17" s="47">
        <v>13</v>
      </c>
      <c r="C17" s="17" t="s">
        <v>24</v>
      </c>
      <c r="D17" s="42">
        <v>125</v>
      </c>
      <c r="E17" s="22">
        <v>185.64</v>
      </c>
      <c r="F17" s="42">
        <v>125</v>
      </c>
      <c r="G17" s="22">
        <v>186.68</v>
      </c>
      <c r="H17" s="42"/>
      <c r="I17" s="22"/>
      <c r="J17" s="42">
        <v>125</v>
      </c>
      <c r="K17" s="22">
        <v>182.75</v>
      </c>
      <c r="L17" s="42"/>
      <c r="M17" s="22"/>
      <c r="N17" s="42">
        <v>100</v>
      </c>
      <c r="O17" s="22">
        <v>178.85</v>
      </c>
      <c r="P17" s="42"/>
      <c r="Q17" s="22"/>
      <c r="R17" s="42">
        <v>150</v>
      </c>
      <c r="S17" s="22">
        <v>166.45</v>
      </c>
      <c r="T17" s="42">
        <v>150</v>
      </c>
      <c r="U17" s="32">
        <v>171.8</v>
      </c>
      <c r="W17" t="s">
        <v>9</v>
      </c>
    </row>
    <row r="18" spans="2:23" ht="12.75">
      <c r="B18" s="47">
        <v>14</v>
      </c>
      <c r="C18" s="17" t="s">
        <v>31</v>
      </c>
      <c r="D18" s="42"/>
      <c r="E18" s="22"/>
      <c r="F18" s="42">
        <v>125</v>
      </c>
      <c r="G18" s="22">
        <v>216.02</v>
      </c>
      <c r="H18" s="42"/>
      <c r="I18" s="22"/>
      <c r="J18" s="42"/>
      <c r="K18" s="22"/>
      <c r="L18" s="42"/>
      <c r="M18" s="22"/>
      <c r="N18" s="42"/>
      <c r="O18" s="22"/>
      <c r="P18" s="42"/>
      <c r="Q18" s="22"/>
      <c r="R18" s="42"/>
      <c r="S18" s="22"/>
      <c r="T18" s="42"/>
      <c r="U18" s="32"/>
      <c r="W18" t="s">
        <v>8</v>
      </c>
    </row>
    <row r="19" spans="2:23" ht="12.75">
      <c r="B19" s="47">
        <v>15</v>
      </c>
      <c r="C19" s="17" t="s">
        <v>73</v>
      </c>
      <c r="D19" s="42">
        <v>150</v>
      </c>
      <c r="E19" s="22">
        <v>193.45</v>
      </c>
      <c r="F19" s="42"/>
      <c r="G19" s="22"/>
      <c r="H19" s="42"/>
      <c r="I19" s="22"/>
      <c r="J19" s="42">
        <v>125</v>
      </c>
      <c r="K19" s="22">
        <v>199.47</v>
      </c>
      <c r="L19" s="42"/>
      <c r="M19" s="22"/>
      <c r="N19" s="42"/>
      <c r="O19" s="22"/>
      <c r="P19" s="42">
        <v>100</v>
      </c>
      <c r="Q19" s="22">
        <v>198.25</v>
      </c>
      <c r="R19" s="42">
        <v>125</v>
      </c>
      <c r="S19" s="22">
        <v>196.77</v>
      </c>
      <c r="T19" s="42"/>
      <c r="U19" s="32"/>
      <c r="W19" t="s">
        <v>8</v>
      </c>
    </row>
    <row r="20" spans="2:23" ht="12.75">
      <c r="B20" s="47">
        <v>16</v>
      </c>
      <c r="C20" s="17" t="s">
        <v>33</v>
      </c>
      <c r="D20" s="42"/>
      <c r="E20" s="22"/>
      <c r="F20" s="42">
        <v>125</v>
      </c>
      <c r="G20" s="22">
        <v>177.57</v>
      </c>
      <c r="H20" s="42">
        <v>125</v>
      </c>
      <c r="I20" s="22">
        <v>179.38</v>
      </c>
      <c r="J20" s="42">
        <v>125</v>
      </c>
      <c r="K20" s="22">
        <v>178.76</v>
      </c>
      <c r="L20" s="42"/>
      <c r="M20" s="22"/>
      <c r="N20" s="42"/>
      <c r="O20" s="22"/>
      <c r="P20" s="42"/>
      <c r="Q20" s="22"/>
      <c r="R20" s="42"/>
      <c r="S20" s="22"/>
      <c r="T20" s="42"/>
      <c r="U20" s="32"/>
      <c r="W20" t="s">
        <v>9</v>
      </c>
    </row>
    <row r="21" spans="2:23" ht="12.75">
      <c r="B21" s="47">
        <v>17</v>
      </c>
      <c r="C21" s="17" t="s">
        <v>18</v>
      </c>
      <c r="D21" s="42"/>
      <c r="E21" s="22"/>
      <c r="F21" s="42">
        <v>150</v>
      </c>
      <c r="G21" s="22">
        <v>194.65</v>
      </c>
      <c r="H21" s="42">
        <v>150</v>
      </c>
      <c r="I21" s="22">
        <v>194.28</v>
      </c>
      <c r="J21" s="42"/>
      <c r="K21" s="22"/>
      <c r="L21" s="42"/>
      <c r="M21" s="22"/>
      <c r="N21" s="42"/>
      <c r="O21" s="22"/>
      <c r="P21" s="42"/>
      <c r="Q21" s="22"/>
      <c r="R21" s="42"/>
      <c r="S21" s="22"/>
      <c r="T21" s="42"/>
      <c r="U21" s="32"/>
      <c r="W21" t="s">
        <v>8</v>
      </c>
    </row>
    <row r="22" spans="2:23" ht="13.5" thickBot="1">
      <c r="B22" s="48">
        <v>18</v>
      </c>
      <c r="C22" s="33" t="s">
        <v>42</v>
      </c>
      <c r="D22" s="43"/>
      <c r="E22" s="34"/>
      <c r="F22" s="43">
        <v>150</v>
      </c>
      <c r="G22" s="34">
        <v>144.88</v>
      </c>
      <c r="H22" s="43">
        <v>150</v>
      </c>
      <c r="I22" s="34">
        <v>148.9</v>
      </c>
      <c r="J22" s="43"/>
      <c r="K22" s="34"/>
      <c r="L22" s="43"/>
      <c r="M22" s="34"/>
      <c r="N22" s="43"/>
      <c r="O22" s="34"/>
      <c r="P22" s="43">
        <v>150</v>
      </c>
      <c r="Q22" s="34">
        <v>147.96</v>
      </c>
      <c r="R22" s="43"/>
      <c r="S22" s="34"/>
      <c r="T22" s="43"/>
      <c r="U22" s="35"/>
      <c r="W22" t="s">
        <v>9</v>
      </c>
    </row>
    <row r="23" ht="13.5" thickTop="1"/>
    <row r="24" spans="3:21" ht="12.75">
      <c r="C24" s="15" t="s">
        <v>156</v>
      </c>
      <c r="H24" s="44"/>
      <c r="T24"/>
      <c r="U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11"/>
  <dimension ref="A1:P28"/>
  <sheetViews>
    <sheetView workbookViewId="0" topLeftCell="A1">
      <selection activeCell="A24" sqref="A24:A29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3" width="9.140625" style="13" customWidth="1"/>
    <col min="4" max="4" width="10.7109375" style="13" bestFit="1" customWidth="1"/>
    <col min="5" max="10" width="9.140625" style="13" customWidth="1"/>
    <col min="11" max="11" width="3.7109375" style="13" customWidth="1"/>
    <col min="12" max="12" width="1.57421875" style="0" customWidth="1"/>
    <col min="13" max="13" width="7.8515625" style="0" customWidth="1"/>
    <col min="14" max="14" width="9.28125" style="0" customWidth="1"/>
    <col min="15" max="15" width="9.140625" style="13" customWidth="1"/>
  </cols>
  <sheetData>
    <row r="1" ht="12.75">
      <c r="A1" t="s">
        <v>66</v>
      </c>
    </row>
    <row r="3" spans="1:14" ht="12.75">
      <c r="A3" t="s">
        <v>11</v>
      </c>
      <c r="B3" s="13" t="s">
        <v>12</v>
      </c>
      <c r="C3" s="13" t="s">
        <v>3</v>
      </c>
      <c r="D3" s="13" t="s">
        <v>3</v>
      </c>
      <c r="E3" s="13" t="s">
        <v>3</v>
      </c>
      <c r="F3" s="13" t="s">
        <v>3</v>
      </c>
      <c r="G3" s="13" t="s">
        <v>3</v>
      </c>
      <c r="H3" s="13" t="s">
        <v>3</v>
      </c>
      <c r="I3" s="13" t="s">
        <v>3</v>
      </c>
      <c r="J3" s="13" t="s">
        <v>3</v>
      </c>
      <c r="M3" t="s">
        <v>23</v>
      </c>
      <c r="N3" t="s">
        <v>22</v>
      </c>
    </row>
    <row r="4" spans="1:16" ht="12.75">
      <c r="A4" s="13">
        <v>1</v>
      </c>
      <c r="B4" t="s">
        <v>154</v>
      </c>
      <c r="C4" s="26">
        <v>0</v>
      </c>
      <c r="D4" s="26">
        <v>210.04</v>
      </c>
      <c r="E4" s="26">
        <v>0</v>
      </c>
      <c r="F4" s="26">
        <v>211.82</v>
      </c>
      <c r="G4" s="26">
        <v>0</v>
      </c>
      <c r="H4" s="26">
        <v>213.26</v>
      </c>
      <c r="I4" s="25">
        <v>0</v>
      </c>
      <c r="J4" s="26">
        <v>0</v>
      </c>
      <c r="K4" s="25"/>
      <c r="L4" s="25"/>
      <c r="M4" s="25">
        <f aca="true" t="shared" si="0" ref="M4:M23">MAX(C4:J4)</f>
        <v>213.26</v>
      </c>
      <c r="N4" s="25"/>
      <c r="O4" s="23"/>
      <c r="P4" s="13"/>
    </row>
    <row r="5" spans="1:16" ht="12.75">
      <c r="A5" s="13">
        <v>2</v>
      </c>
      <c r="B5" t="s">
        <v>60</v>
      </c>
      <c r="C5" s="26">
        <v>214</v>
      </c>
      <c r="D5" s="26">
        <v>216.92</v>
      </c>
      <c r="E5" s="26">
        <v>203.94</v>
      </c>
      <c r="F5" s="26">
        <v>216.34</v>
      </c>
      <c r="G5" s="26">
        <v>207.27</v>
      </c>
      <c r="H5" s="26">
        <v>0</v>
      </c>
      <c r="I5" s="26">
        <v>0</v>
      </c>
      <c r="J5" s="26">
        <v>212.35</v>
      </c>
      <c r="K5" s="25"/>
      <c r="L5" s="26"/>
      <c r="M5" s="25">
        <f t="shared" si="0"/>
        <v>216.92</v>
      </c>
      <c r="N5" s="25"/>
      <c r="O5" s="23"/>
      <c r="P5" s="13"/>
    </row>
    <row r="6" spans="1:16" ht="12.75">
      <c r="A6" s="13">
        <v>3</v>
      </c>
      <c r="B6" t="s">
        <v>73</v>
      </c>
      <c r="C6" s="26">
        <v>196.9</v>
      </c>
      <c r="D6" s="26">
        <v>195.27</v>
      </c>
      <c r="E6" s="26">
        <v>187.33</v>
      </c>
      <c r="F6" s="26">
        <v>192.29</v>
      </c>
      <c r="G6" s="26">
        <v>180.14</v>
      </c>
      <c r="H6" s="25">
        <v>0</v>
      </c>
      <c r="I6" s="26">
        <v>193.25</v>
      </c>
      <c r="J6" s="26">
        <v>191.61</v>
      </c>
      <c r="K6" s="25"/>
      <c r="L6" s="25"/>
      <c r="M6" s="25">
        <f t="shared" si="0"/>
        <v>196.9</v>
      </c>
      <c r="N6" s="25"/>
      <c r="O6" s="23"/>
      <c r="P6" s="13"/>
    </row>
    <row r="7" spans="1:16" ht="12.75">
      <c r="A7" s="13">
        <v>4</v>
      </c>
      <c r="B7" t="s">
        <v>17</v>
      </c>
      <c r="C7" s="26">
        <v>215.92</v>
      </c>
      <c r="D7" s="26">
        <v>223.76</v>
      </c>
      <c r="E7" s="26">
        <v>212.6</v>
      </c>
      <c r="F7" s="26">
        <v>223.53</v>
      </c>
      <c r="G7" s="26">
        <v>221.19</v>
      </c>
      <c r="H7" s="26">
        <v>224.02</v>
      </c>
      <c r="I7" s="26">
        <v>230.14</v>
      </c>
      <c r="J7" s="26">
        <v>204.9</v>
      </c>
      <c r="K7" s="25"/>
      <c r="L7" s="26"/>
      <c r="M7" s="25">
        <f t="shared" si="0"/>
        <v>230.14</v>
      </c>
      <c r="N7" s="88">
        <f>AVERAGE(C7:J7)</f>
        <v>219.5075</v>
      </c>
      <c r="O7" s="23"/>
      <c r="P7" s="13"/>
    </row>
    <row r="8" spans="1:16" ht="12.75">
      <c r="A8" s="13">
        <v>5</v>
      </c>
      <c r="B8" t="s">
        <v>24</v>
      </c>
      <c r="C8" s="26">
        <v>183.24</v>
      </c>
      <c r="D8" s="26">
        <v>196.21</v>
      </c>
      <c r="E8" s="26">
        <v>177.68</v>
      </c>
      <c r="F8" s="26">
        <v>173.32</v>
      </c>
      <c r="G8" s="26">
        <v>177.47</v>
      </c>
      <c r="H8" s="26">
        <v>192.3</v>
      </c>
      <c r="I8" s="26">
        <v>185.74</v>
      </c>
      <c r="J8" s="26">
        <v>183.1</v>
      </c>
      <c r="K8" s="25"/>
      <c r="L8" s="25"/>
      <c r="M8" s="25">
        <f t="shared" si="0"/>
        <v>196.21</v>
      </c>
      <c r="N8" s="25">
        <f>AVERAGE(C8:J8)</f>
        <v>183.6325</v>
      </c>
      <c r="O8" s="23"/>
      <c r="P8" s="13"/>
    </row>
    <row r="9" spans="1:16" ht="12.75">
      <c r="A9" s="13">
        <v>6</v>
      </c>
      <c r="B9" t="s">
        <v>16</v>
      </c>
      <c r="C9" s="26">
        <v>197.74</v>
      </c>
      <c r="D9" s="26">
        <v>195.95</v>
      </c>
      <c r="E9" s="26">
        <v>196.21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/>
      <c r="L9" s="26"/>
      <c r="M9" s="25">
        <f t="shared" si="0"/>
        <v>197.74</v>
      </c>
      <c r="N9" s="25"/>
      <c r="O9" s="23"/>
      <c r="P9" s="13"/>
    </row>
    <row r="10" spans="1:16" ht="12.75">
      <c r="A10" s="13">
        <v>7</v>
      </c>
      <c r="B10" t="s">
        <v>44</v>
      </c>
      <c r="C10" s="26">
        <v>162.76</v>
      </c>
      <c r="D10" s="25">
        <v>0</v>
      </c>
      <c r="E10" s="26">
        <v>204.04</v>
      </c>
      <c r="F10" s="26">
        <v>213.89</v>
      </c>
      <c r="G10" s="26">
        <v>215.12</v>
      </c>
      <c r="H10" s="26">
        <v>217.92</v>
      </c>
      <c r="I10" s="25">
        <v>0</v>
      </c>
      <c r="J10" s="25">
        <v>0</v>
      </c>
      <c r="K10" s="25"/>
      <c r="L10" s="25"/>
      <c r="M10" s="25">
        <f t="shared" si="0"/>
        <v>217.92</v>
      </c>
      <c r="N10" s="25"/>
      <c r="O10" s="23"/>
      <c r="P10" s="13"/>
    </row>
    <row r="11" spans="1:16" ht="12.75">
      <c r="A11" s="13">
        <v>8</v>
      </c>
      <c r="B11" t="s">
        <v>34</v>
      </c>
      <c r="C11" s="26">
        <v>267.58</v>
      </c>
      <c r="D11" s="26">
        <v>271.77</v>
      </c>
      <c r="E11" s="26">
        <v>264.27</v>
      </c>
      <c r="F11" s="25">
        <v>0</v>
      </c>
      <c r="G11" s="25">
        <v>0</v>
      </c>
      <c r="H11" s="25">
        <v>0</v>
      </c>
      <c r="I11" s="26">
        <v>266.08</v>
      </c>
      <c r="J11" s="25">
        <v>0</v>
      </c>
      <c r="K11" s="25"/>
      <c r="L11" s="26"/>
      <c r="M11" s="25">
        <f t="shared" si="0"/>
        <v>271.77</v>
      </c>
      <c r="N11" s="25"/>
      <c r="O11" s="23"/>
      <c r="P11" s="13"/>
    </row>
    <row r="12" spans="1:16" ht="12.75">
      <c r="A12" s="13">
        <v>9</v>
      </c>
      <c r="B12" t="s">
        <v>122</v>
      </c>
      <c r="C12" s="26">
        <v>0</v>
      </c>
      <c r="D12" s="26">
        <v>168.79</v>
      </c>
      <c r="E12" s="25">
        <v>0</v>
      </c>
      <c r="F12" s="25">
        <v>0</v>
      </c>
      <c r="G12" s="26">
        <v>0</v>
      </c>
      <c r="H12" s="26">
        <v>167.83</v>
      </c>
      <c r="I12" s="25">
        <v>0</v>
      </c>
      <c r="J12" s="26">
        <v>174.32</v>
      </c>
      <c r="K12" s="25"/>
      <c r="L12" s="26"/>
      <c r="M12" s="25">
        <f t="shared" si="0"/>
        <v>174.32</v>
      </c>
      <c r="N12" s="25"/>
      <c r="O12" s="23"/>
      <c r="P12" s="13"/>
    </row>
    <row r="13" spans="1:16" ht="12.75">
      <c r="A13" s="13">
        <v>10</v>
      </c>
      <c r="B13" t="s">
        <v>43</v>
      </c>
      <c r="C13" s="25">
        <v>0</v>
      </c>
      <c r="D13" s="25">
        <v>0</v>
      </c>
      <c r="E13" s="26">
        <v>220.51</v>
      </c>
      <c r="F13" s="26">
        <v>219.36</v>
      </c>
      <c r="G13" s="26">
        <v>221.39</v>
      </c>
      <c r="H13" s="26">
        <v>0</v>
      </c>
      <c r="I13" s="26">
        <v>227.9</v>
      </c>
      <c r="J13" s="26">
        <v>220.93</v>
      </c>
      <c r="K13" s="25"/>
      <c r="L13" s="25"/>
      <c r="M13" s="25">
        <f t="shared" si="0"/>
        <v>227.9</v>
      </c>
      <c r="N13" s="25"/>
      <c r="O13" s="23"/>
      <c r="P13" s="13"/>
    </row>
    <row r="14" spans="1:16" ht="12.75">
      <c r="A14" s="13">
        <v>11</v>
      </c>
      <c r="B14" t="s">
        <v>62</v>
      </c>
      <c r="C14" s="26">
        <v>177.99</v>
      </c>
      <c r="D14" s="26">
        <v>0</v>
      </c>
      <c r="E14" s="25">
        <v>0</v>
      </c>
      <c r="F14" s="25">
        <v>0</v>
      </c>
      <c r="G14" s="26">
        <v>170.78</v>
      </c>
      <c r="H14" s="26">
        <v>183.28</v>
      </c>
      <c r="I14" s="25">
        <v>0</v>
      </c>
      <c r="J14" s="26">
        <v>180.36</v>
      </c>
      <c r="K14" s="25"/>
      <c r="L14" s="25"/>
      <c r="M14" s="25">
        <f t="shared" si="0"/>
        <v>183.28</v>
      </c>
      <c r="N14" s="25"/>
      <c r="O14" s="23"/>
      <c r="P14" s="13"/>
    </row>
    <row r="15" spans="1:16" ht="12.75">
      <c r="A15" s="13">
        <v>12</v>
      </c>
      <c r="B15" t="s">
        <v>19</v>
      </c>
      <c r="C15" s="26">
        <v>153.19</v>
      </c>
      <c r="D15" s="26">
        <v>168.36</v>
      </c>
      <c r="E15" s="26">
        <v>160.81</v>
      </c>
      <c r="F15" s="26">
        <v>156.97</v>
      </c>
      <c r="G15" s="26">
        <v>0</v>
      </c>
      <c r="H15" s="26">
        <v>169.11</v>
      </c>
      <c r="I15" s="26">
        <v>174.38</v>
      </c>
      <c r="J15" s="26">
        <v>0</v>
      </c>
      <c r="K15" s="25"/>
      <c r="L15" s="26"/>
      <c r="M15" s="25">
        <f t="shared" si="0"/>
        <v>174.38</v>
      </c>
      <c r="N15" s="25"/>
      <c r="O15" s="23"/>
      <c r="P15" s="13"/>
    </row>
    <row r="16" spans="1:16" ht="12.75">
      <c r="A16" s="13">
        <v>13</v>
      </c>
      <c r="B16" t="s">
        <v>31</v>
      </c>
      <c r="C16" s="26">
        <v>228.02</v>
      </c>
      <c r="D16" s="26">
        <v>235.34</v>
      </c>
      <c r="E16" s="25">
        <v>0</v>
      </c>
      <c r="F16" s="25">
        <v>0</v>
      </c>
      <c r="G16" s="26">
        <v>0</v>
      </c>
      <c r="H16" s="25">
        <v>0</v>
      </c>
      <c r="I16" s="26">
        <v>0</v>
      </c>
      <c r="J16" s="25">
        <v>0</v>
      </c>
      <c r="K16" s="25"/>
      <c r="L16" s="25"/>
      <c r="M16" s="25">
        <f t="shared" si="0"/>
        <v>235.34</v>
      </c>
      <c r="N16" s="25"/>
      <c r="O16" s="23"/>
      <c r="P16" s="13"/>
    </row>
    <row r="17" spans="1:16" ht="12.75">
      <c r="A17" s="13">
        <v>14</v>
      </c>
      <c r="B17" t="s">
        <v>36</v>
      </c>
      <c r="C17" s="25">
        <v>0</v>
      </c>
      <c r="D17" s="26">
        <v>184.08</v>
      </c>
      <c r="E17" s="26">
        <v>0</v>
      </c>
      <c r="F17" s="26">
        <v>0</v>
      </c>
      <c r="G17" s="25">
        <v>0</v>
      </c>
      <c r="H17" s="25">
        <v>0</v>
      </c>
      <c r="I17" s="26">
        <v>183.63</v>
      </c>
      <c r="J17" s="25">
        <v>0</v>
      </c>
      <c r="K17" s="25"/>
      <c r="L17" s="26"/>
      <c r="M17" s="25">
        <f t="shared" si="0"/>
        <v>184.08</v>
      </c>
      <c r="N17" s="25"/>
      <c r="O17" s="23"/>
      <c r="P17" s="13"/>
    </row>
    <row r="18" spans="1:16" ht="12.75">
      <c r="A18" s="13">
        <v>15</v>
      </c>
      <c r="B18" t="s">
        <v>37</v>
      </c>
      <c r="C18" s="25">
        <v>0</v>
      </c>
      <c r="D18" s="26">
        <v>0</v>
      </c>
      <c r="E18" s="25">
        <v>0</v>
      </c>
      <c r="F18" s="25">
        <v>0</v>
      </c>
      <c r="G18" s="26">
        <v>201.23</v>
      </c>
      <c r="H18" s="26">
        <v>205.32</v>
      </c>
      <c r="I18" s="26">
        <v>208.79</v>
      </c>
      <c r="J18" s="25">
        <v>0</v>
      </c>
      <c r="K18" s="25"/>
      <c r="L18" s="25"/>
      <c r="M18" s="25">
        <f t="shared" si="0"/>
        <v>208.79</v>
      </c>
      <c r="N18" s="25"/>
      <c r="O18" s="23"/>
      <c r="P18" s="13"/>
    </row>
    <row r="19" spans="1:16" ht="12.75">
      <c r="A19" s="13">
        <v>16</v>
      </c>
      <c r="B19" t="s">
        <v>42</v>
      </c>
      <c r="C19" s="26">
        <v>0</v>
      </c>
      <c r="D19" s="26">
        <v>0</v>
      </c>
      <c r="E19" s="26">
        <v>150.73</v>
      </c>
      <c r="F19" s="26">
        <v>157.1</v>
      </c>
      <c r="G19" s="25">
        <v>0</v>
      </c>
      <c r="H19" s="26">
        <v>153.55</v>
      </c>
      <c r="I19" s="25">
        <v>0</v>
      </c>
      <c r="J19" s="25">
        <v>0</v>
      </c>
      <c r="K19" s="25"/>
      <c r="L19" s="25"/>
      <c r="M19" s="25">
        <f t="shared" si="0"/>
        <v>157.1</v>
      </c>
      <c r="N19" s="25"/>
      <c r="O19" s="23"/>
      <c r="P19" s="13"/>
    </row>
    <row r="20" spans="1:16" ht="12.75">
      <c r="A20" s="13">
        <v>17</v>
      </c>
      <c r="B20" t="s">
        <v>59</v>
      </c>
      <c r="C20" s="26">
        <v>191.98</v>
      </c>
      <c r="D20" s="26">
        <v>180.67</v>
      </c>
      <c r="E20" s="26">
        <v>192.42</v>
      </c>
      <c r="F20" s="26">
        <v>194.36</v>
      </c>
      <c r="G20" s="25">
        <v>0</v>
      </c>
      <c r="H20" s="25">
        <v>0</v>
      </c>
      <c r="I20" s="26">
        <v>0</v>
      </c>
      <c r="J20" s="26">
        <v>188.52</v>
      </c>
      <c r="K20" s="25"/>
      <c r="L20" s="25"/>
      <c r="M20" s="25">
        <f t="shared" si="0"/>
        <v>194.36</v>
      </c>
      <c r="N20" s="25"/>
      <c r="O20" s="23"/>
      <c r="P20" s="13"/>
    </row>
    <row r="21" spans="1:16" ht="12.75">
      <c r="A21" s="13">
        <v>18</v>
      </c>
      <c r="B21" t="s">
        <v>41</v>
      </c>
      <c r="C21" s="26">
        <v>0</v>
      </c>
      <c r="D21" s="26">
        <v>222.35</v>
      </c>
      <c r="E21" s="26">
        <v>0</v>
      </c>
      <c r="F21" s="26">
        <v>0</v>
      </c>
      <c r="G21" s="25">
        <v>0</v>
      </c>
      <c r="H21" s="25">
        <v>0</v>
      </c>
      <c r="I21" s="26">
        <v>224.16</v>
      </c>
      <c r="J21" s="25">
        <v>0</v>
      </c>
      <c r="K21" s="25"/>
      <c r="L21" s="25"/>
      <c r="M21" s="25">
        <f t="shared" si="0"/>
        <v>224.16</v>
      </c>
      <c r="N21" s="25"/>
      <c r="O21" s="23"/>
      <c r="P21" s="13"/>
    </row>
    <row r="22" spans="1:16" ht="12.75">
      <c r="A22" s="13">
        <v>19</v>
      </c>
      <c r="B22" t="s">
        <v>33</v>
      </c>
      <c r="C22" s="26">
        <v>178.46</v>
      </c>
      <c r="D22" s="26">
        <v>172.99</v>
      </c>
      <c r="E22" s="26">
        <v>175.35</v>
      </c>
      <c r="F22" s="26">
        <v>172.96</v>
      </c>
      <c r="G22" s="26">
        <v>157.22</v>
      </c>
      <c r="H22" s="26">
        <v>170.38</v>
      </c>
      <c r="I22" s="26">
        <v>138.7</v>
      </c>
      <c r="J22" s="26">
        <v>146.4</v>
      </c>
      <c r="K22" s="23"/>
      <c r="M22" s="25">
        <f t="shared" si="0"/>
        <v>178.46</v>
      </c>
      <c r="N22" s="25">
        <f>AVERAGE(C22:J22)</f>
        <v>164.05750000000003</v>
      </c>
      <c r="O22" s="23"/>
      <c r="P22" s="13"/>
    </row>
    <row r="23" spans="1:16" ht="12.75">
      <c r="A23" s="13">
        <v>20</v>
      </c>
      <c r="B23" t="s">
        <v>18</v>
      </c>
      <c r="C23" s="26">
        <v>0</v>
      </c>
      <c r="D23" s="26">
        <v>0</v>
      </c>
      <c r="E23" s="26">
        <v>193.63</v>
      </c>
      <c r="F23" s="26">
        <v>193.51</v>
      </c>
      <c r="G23" s="25">
        <v>0</v>
      </c>
      <c r="H23" s="25">
        <v>196</v>
      </c>
      <c r="I23" s="25">
        <v>0</v>
      </c>
      <c r="J23" s="25">
        <v>0</v>
      </c>
      <c r="K23" s="24"/>
      <c r="L23" s="10"/>
      <c r="M23" s="25">
        <f t="shared" si="0"/>
        <v>196</v>
      </c>
      <c r="N23" s="25"/>
      <c r="O23" s="23"/>
      <c r="P23" s="13"/>
    </row>
    <row r="24" spans="1:16" ht="12.75">
      <c r="A24" s="13"/>
      <c r="C24" s="24"/>
      <c r="D24" s="24"/>
      <c r="E24" s="24"/>
      <c r="F24" s="24"/>
      <c r="G24" s="24"/>
      <c r="H24" s="24"/>
      <c r="I24" s="24"/>
      <c r="J24" s="24"/>
      <c r="K24" s="24"/>
      <c r="L24" s="11"/>
      <c r="M24" s="25"/>
      <c r="N24" s="11"/>
      <c r="P24" s="13"/>
    </row>
    <row r="25" spans="1:16" ht="12.75">
      <c r="A25" s="13"/>
      <c r="C25" s="15"/>
      <c r="M25" s="25"/>
      <c r="P25" s="13"/>
    </row>
    <row r="26" spans="1:16" ht="12.75">
      <c r="A26" s="13"/>
      <c r="M26" s="25"/>
      <c r="P26" s="13"/>
    </row>
    <row r="27" spans="1:16" ht="12.75">
      <c r="A27" s="13"/>
      <c r="M27" s="25"/>
      <c r="P27" s="13"/>
    </row>
    <row r="28" ht="12.75">
      <c r="A28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B17" sqref="B17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57421875" style="0" customWidth="1"/>
    <col min="4" max="9" width="8.28125" style="13" customWidth="1"/>
    <col min="10" max="10" width="0.9921875" style="0" customWidth="1"/>
    <col min="11" max="11" width="17.00390625" style="0" customWidth="1"/>
    <col min="12" max="12" width="9.8515625" style="0" customWidth="1"/>
    <col min="13" max="13" width="9.140625" style="27" customWidth="1"/>
    <col min="15" max="15" width="20.57421875" style="0" bestFit="1" customWidth="1"/>
  </cols>
  <sheetData>
    <row r="1" ht="12.75">
      <c r="F1" s="16" t="s">
        <v>72</v>
      </c>
    </row>
    <row r="2" ht="12.75">
      <c r="F2" s="16"/>
    </row>
    <row r="3" spans="2:13" s="14" customFormat="1" ht="12.75">
      <c r="B3" s="17" t="s">
        <v>1</v>
      </c>
      <c r="C3" s="17"/>
      <c r="D3" s="18">
        <v>39895</v>
      </c>
      <c r="E3" s="18">
        <v>39929</v>
      </c>
      <c r="F3" s="18">
        <v>39943</v>
      </c>
      <c r="G3" s="18">
        <v>39978</v>
      </c>
      <c r="H3" s="18">
        <v>40062</v>
      </c>
      <c r="I3" s="18">
        <v>40097</v>
      </c>
      <c r="J3" s="17"/>
      <c r="K3" s="19"/>
      <c r="L3" s="20"/>
      <c r="M3" s="28"/>
    </row>
    <row r="4" spans="2:13" s="14" customFormat="1" ht="3.75" customHeight="1">
      <c r="B4" s="17"/>
      <c r="C4" s="17"/>
      <c r="D4" s="22"/>
      <c r="E4" s="22"/>
      <c r="F4" s="22"/>
      <c r="G4" s="22"/>
      <c r="H4" s="22"/>
      <c r="I4" s="22"/>
      <c r="J4" s="17"/>
      <c r="K4" s="17"/>
      <c r="L4" s="17"/>
      <c r="M4" s="28"/>
    </row>
    <row r="5" spans="1:16" s="14" customFormat="1" ht="12.75">
      <c r="A5" s="14">
        <v>1</v>
      </c>
      <c r="B5" s="17" t="s">
        <v>17</v>
      </c>
      <c r="C5" s="17" t="s">
        <v>8</v>
      </c>
      <c r="D5" s="22">
        <v>219.24</v>
      </c>
      <c r="E5" s="22">
        <v>211.15</v>
      </c>
      <c r="F5" s="22">
        <v>223.2</v>
      </c>
      <c r="G5" s="22">
        <v>207</v>
      </c>
      <c r="H5" s="22">
        <v>219.67</v>
      </c>
      <c r="I5" s="22">
        <v>230.14</v>
      </c>
      <c r="J5" s="17"/>
      <c r="K5" s="17" t="s">
        <v>45</v>
      </c>
      <c r="L5" s="30">
        <f aca="true" t="shared" si="0" ref="L5:L33">SUM(D5:I5)</f>
        <v>1310.4</v>
      </c>
      <c r="M5" s="28"/>
      <c r="N5" s="13"/>
      <c r="O5"/>
      <c r="P5" s="25"/>
    </row>
    <row r="6" spans="1:16" s="14" customFormat="1" ht="12.75">
      <c r="A6" s="14">
        <f aca="true" t="shared" si="1" ref="A6:A33">A5+1</f>
        <v>2</v>
      </c>
      <c r="B6" s="17" t="s">
        <v>41</v>
      </c>
      <c r="C6" s="17" t="s">
        <v>8</v>
      </c>
      <c r="D6" s="22">
        <v>206.28</v>
      </c>
      <c r="E6" s="22">
        <v>215.93</v>
      </c>
      <c r="F6" s="22">
        <v>213.75</v>
      </c>
      <c r="G6" s="22">
        <v>214.73</v>
      </c>
      <c r="H6" s="22">
        <v>224.94</v>
      </c>
      <c r="I6" s="22">
        <v>224.16</v>
      </c>
      <c r="J6" s="17"/>
      <c r="K6" s="17" t="s">
        <v>45</v>
      </c>
      <c r="L6" s="30">
        <f t="shared" si="0"/>
        <v>1299.7900000000002</v>
      </c>
      <c r="M6" s="28"/>
      <c r="N6" s="13"/>
      <c r="O6"/>
      <c r="P6" s="25"/>
    </row>
    <row r="7" spans="1:16" s="14" customFormat="1" ht="12.75">
      <c r="A7" s="14">
        <f t="shared" si="1"/>
        <v>3</v>
      </c>
      <c r="B7" s="17" t="s">
        <v>43</v>
      </c>
      <c r="C7" s="17" t="s">
        <v>8</v>
      </c>
      <c r="D7" s="22">
        <v>210.91</v>
      </c>
      <c r="E7" s="22">
        <v>212.57</v>
      </c>
      <c r="F7" s="22">
        <v>210.2</v>
      </c>
      <c r="G7" s="22">
        <v>196.71</v>
      </c>
      <c r="H7" s="22">
        <v>205.02</v>
      </c>
      <c r="I7" s="22">
        <v>227.9</v>
      </c>
      <c r="J7" s="17"/>
      <c r="K7" s="17" t="s">
        <v>45</v>
      </c>
      <c r="L7" s="30">
        <f t="shared" si="0"/>
        <v>1263.3100000000002</v>
      </c>
      <c r="M7" s="28"/>
      <c r="N7" s="13"/>
      <c r="O7"/>
      <c r="P7" s="25"/>
    </row>
    <row r="8" spans="1:16" s="14" customFormat="1" ht="12.75">
      <c r="A8" s="14">
        <f t="shared" si="1"/>
        <v>4</v>
      </c>
      <c r="B8" s="17" t="s">
        <v>24</v>
      </c>
      <c r="C8" s="17" t="s">
        <v>9</v>
      </c>
      <c r="D8" s="22">
        <v>184.18</v>
      </c>
      <c r="E8" s="22">
        <v>181.87</v>
      </c>
      <c r="F8" s="22">
        <v>179.57</v>
      </c>
      <c r="G8" s="22">
        <v>180.22</v>
      </c>
      <c r="H8" s="22">
        <v>186.68</v>
      </c>
      <c r="I8" s="22">
        <v>196.21</v>
      </c>
      <c r="J8" s="17"/>
      <c r="K8" s="17" t="s">
        <v>45</v>
      </c>
      <c r="L8" s="30">
        <f t="shared" si="0"/>
        <v>1108.73</v>
      </c>
      <c r="M8" s="29"/>
      <c r="N8" s="13"/>
      <c r="O8"/>
      <c r="P8" s="25"/>
    </row>
    <row r="9" spans="1:16" s="14" customFormat="1" ht="12.75">
      <c r="A9" s="14">
        <f t="shared" si="1"/>
        <v>5</v>
      </c>
      <c r="B9" s="17" t="s">
        <v>36</v>
      </c>
      <c r="C9" s="17" t="s">
        <v>9</v>
      </c>
      <c r="D9" s="22">
        <v>184.84</v>
      </c>
      <c r="E9" s="22">
        <v>181.76</v>
      </c>
      <c r="F9" s="22">
        <v>188.28</v>
      </c>
      <c r="G9" s="22">
        <v>174.15</v>
      </c>
      <c r="H9" s="22">
        <v>184.2</v>
      </c>
      <c r="I9" s="22">
        <v>184.08</v>
      </c>
      <c r="J9" s="17"/>
      <c r="K9" s="17" t="s">
        <v>45</v>
      </c>
      <c r="L9" s="30">
        <f t="shared" si="0"/>
        <v>1097.31</v>
      </c>
      <c r="M9" s="29"/>
      <c r="N9" s="13"/>
      <c r="O9"/>
      <c r="P9" s="25"/>
    </row>
    <row r="10" spans="1:16" s="14" customFormat="1" ht="12.75">
      <c r="A10" s="14">
        <f t="shared" si="1"/>
        <v>6</v>
      </c>
      <c r="B10" s="17" t="s">
        <v>31</v>
      </c>
      <c r="C10" s="17" t="s">
        <v>8</v>
      </c>
      <c r="D10" s="22">
        <v>225.02</v>
      </c>
      <c r="E10" s="22">
        <v>0</v>
      </c>
      <c r="F10" s="22">
        <v>215.11</v>
      </c>
      <c r="G10" s="22">
        <v>201.83</v>
      </c>
      <c r="H10" s="22">
        <v>216.02</v>
      </c>
      <c r="I10" s="22">
        <v>235.34</v>
      </c>
      <c r="J10" s="17"/>
      <c r="K10" s="17" t="s">
        <v>45</v>
      </c>
      <c r="L10" s="30">
        <f t="shared" si="0"/>
        <v>1093.32</v>
      </c>
      <c r="M10" s="29"/>
      <c r="N10" s="13"/>
      <c r="O10"/>
      <c r="P10" s="25"/>
    </row>
    <row r="11" spans="1:16" s="14" customFormat="1" ht="12.75">
      <c r="A11" s="14">
        <f t="shared" si="1"/>
        <v>7</v>
      </c>
      <c r="B11" s="17" t="s">
        <v>59</v>
      </c>
      <c r="C11" s="17" t="s">
        <v>64</v>
      </c>
      <c r="D11" s="22">
        <v>162.38</v>
      </c>
      <c r="E11" s="22">
        <v>177.42</v>
      </c>
      <c r="F11" s="22">
        <v>184.94</v>
      </c>
      <c r="G11" s="22">
        <v>167.84</v>
      </c>
      <c r="H11" s="22">
        <v>186.36</v>
      </c>
      <c r="I11" s="22">
        <v>194.36</v>
      </c>
      <c r="J11" s="17"/>
      <c r="K11" s="17" t="s">
        <v>45</v>
      </c>
      <c r="L11" s="30">
        <f t="shared" si="0"/>
        <v>1073.3000000000002</v>
      </c>
      <c r="M11" s="29"/>
      <c r="N11" s="13"/>
      <c r="O11"/>
      <c r="P11" s="25"/>
    </row>
    <row r="12" spans="1:16" s="14" customFormat="1" ht="12.75">
      <c r="A12" s="14">
        <f t="shared" si="1"/>
        <v>8</v>
      </c>
      <c r="B12" s="17" t="s">
        <v>62</v>
      </c>
      <c r="C12" s="17" t="s">
        <v>9</v>
      </c>
      <c r="D12" s="22">
        <v>186.55</v>
      </c>
      <c r="E12" s="22">
        <v>165.98</v>
      </c>
      <c r="F12" s="22">
        <v>167.2</v>
      </c>
      <c r="G12" s="22">
        <v>161.94</v>
      </c>
      <c r="H12" s="22">
        <v>183.74</v>
      </c>
      <c r="I12" s="22">
        <v>183.28</v>
      </c>
      <c r="J12" s="17"/>
      <c r="K12" s="17" t="s">
        <v>45</v>
      </c>
      <c r="L12" s="30">
        <f t="shared" si="0"/>
        <v>1048.69</v>
      </c>
      <c r="M12" s="29"/>
      <c r="N12" s="13"/>
      <c r="O12"/>
      <c r="P12" s="25"/>
    </row>
    <row r="13" spans="1:16" s="14" customFormat="1" ht="12.75">
      <c r="A13" s="14">
        <f t="shared" si="1"/>
        <v>9</v>
      </c>
      <c r="B13" s="17" t="s">
        <v>19</v>
      </c>
      <c r="C13" s="17" t="s">
        <v>9</v>
      </c>
      <c r="D13" s="22">
        <v>171.63</v>
      </c>
      <c r="E13" s="22">
        <v>170.48</v>
      </c>
      <c r="F13" s="22">
        <v>179.89</v>
      </c>
      <c r="G13" s="22">
        <v>167.3</v>
      </c>
      <c r="H13" s="22">
        <v>172.45</v>
      </c>
      <c r="I13" s="22">
        <v>174.38</v>
      </c>
      <c r="J13" s="17"/>
      <c r="K13" s="17" t="s">
        <v>45</v>
      </c>
      <c r="L13" s="30">
        <f t="shared" si="0"/>
        <v>1036.13</v>
      </c>
      <c r="M13" s="29"/>
      <c r="N13" s="13"/>
      <c r="O13"/>
      <c r="P13" s="25"/>
    </row>
    <row r="14" spans="1:16" s="14" customFormat="1" ht="12.75">
      <c r="A14" s="14">
        <f t="shared" si="1"/>
        <v>10</v>
      </c>
      <c r="B14" s="17" t="s">
        <v>60</v>
      </c>
      <c r="C14" s="17" t="s">
        <v>8</v>
      </c>
      <c r="D14" s="22">
        <v>201.58</v>
      </c>
      <c r="E14" s="22">
        <v>192.52</v>
      </c>
      <c r="F14" s="22">
        <v>205.28</v>
      </c>
      <c r="G14" s="22">
        <v>0</v>
      </c>
      <c r="H14" s="22">
        <v>217.89</v>
      </c>
      <c r="I14" s="22">
        <v>216.92</v>
      </c>
      <c r="J14" s="17"/>
      <c r="K14" s="17" t="s">
        <v>45</v>
      </c>
      <c r="L14" s="30">
        <f t="shared" si="0"/>
        <v>1034.19</v>
      </c>
      <c r="M14" s="29"/>
      <c r="N14" s="13"/>
      <c r="O14"/>
      <c r="P14" s="25"/>
    </row>
    <row r="15" spans="1:16" s="14" customFormat="1" ht="12.75">
      <c r="A15" s="14">
        <f t="shared" si="1"/>
        <v>11</v>
      </c>
      <c r="B15" s="17" t="s">
        <v>37</v>
      </c>
      <c r="C15" s="17" t="s">
        <v>9</v>
      </c>
      <c r="D15" s="22">
        <v>200.24</v>
      </c>
      <c r="E15" s="22">
        <v>200.55</v>
      </c>
      <c r="F15" s="22">
        <v>0</v>
      </c>
      <c r="G15" s="22">
        <v>187.36</v>
      </c>
      <c r="H15" s="22">
        <v>199.72</v>
      </c>
      <c r="I15" s="22">
        <v>208.79</v>
      </c>
      <c r="J15" s="17"/>
      <c r="K15" s="17" t="s">
        <v>45</v>
      </c>
      <c r="L15" s="30">
        <f t="shared" si="0"/>
        <v>996.6600000000001</v>
      </c>
      <c r="M15" s="29"/>
      <c r="N15" s="13"/>
      <c r="O15"/>
      <c r="P15" s="25"/>
    </row>
    <row r="16" spans="1:16" s="14" customFormat="1" ht="12.75">
      <c r="A16" s="14">
        <f t="shared" si="1"/>
        <v>12</v>
      </c>
      <c r="B16" s="17" t="s">
        <v>16</v>
      </c>
      <c r="C16" s="17" t="s">
        <v>8</v>
      </c>
      <c r="D16" s="22">
        <v>203.57</v>
      </c>
      <c r="E16" s="22">
        <v>195.76</v>
      </c>
      <c r="F16" s="22">
        <v>203.93</v>
      </c>
      <c r="G16" s="22">
        <v>190.14</v>
      </c>
      <c r="H16" s="22">
        <v>0</v>
      </c>
      <c r="I16" s="22">
        <v>197.74</v>
      </c>
      <c r="J16" s="17"/>
      <c r="K16" s="17" t="s">
        <v>45</v>
      </c>
      <c r="L16" s="30">
        <f t="shared" si="0"/>
        <v>991.14</v>
      </c>
      <c r="M16" s="29"/>
      <c r="N16" s="13"/>
      <c r="O16"/>
      <c r="P16" s="25"/>
    </row>
    <row r="17" spans="1:16" s="14" customFormat="1" ht="12.75">
      <c r="A17" s="14">
        <f t="shared" si="1"/>
        <v>13</v>
      </c>
      <c r="B17" s="17" t="s">
        <v>154</v>
      </c>
      <c r="C17" s="17" t="s">
        <v>64</v>
      </c>
      <c r="D17" s="22">
        <v>0</v>
      </c>
      <c r="E17" s="22">
        <v>177.35</v>
      </c>
      <c r="F17" s="22">
        <v>189.68</v>
      </c>
      <c r="G17" s="22">
        <v>162.57</v>
      </c>
      <c r="H17" s="22">
        <v>223.72</v>
      </c>
      <c r="I17" s="22">
        <v>213.26</v>
      </c>
      <c r="J17" s="17"/>
      <c r="K17" s="17" t="s">
        <v>45</v>
      </c>
      <c r="L17" s="30">
        <f t="shared" si="0"/>
        <v>966.5799999999999</v>
      </c>
      <c r="M17" s="29"/>
      <c r="N17" s="13"/>
      <c r="O17"/>
      <c r="P17" s="25"/>
    </row>
    <row r="18" spans="1:16" s="14" customFormat="1" ht="12.75">
      <c r="A18" s="14">
        <f t="shared" si="1"/>
        <v>14</v>
      </c>
      <c r="B18" s="17" t="s">
        <v>73</v>
      </c>
      <c r="C18" s="17" t="s">
        <v>8</v>
      </c>
      <c r="D18" s="22">
        <v>0</v>
      </c>
      <c r="E18" s="22">
        <v>191.33</v>
      </c>
      <c r="F18" s="22">
        <v>193.31</v>
      </c>
      <c r="G18" s="22">
        <v>0</v>
      </c>
      <c r="H18" s="22">
        <v>199.47</v>
      </c>
      <c r="I18" s="22">
        <v>196.9</v>
      </c>
      <c r="J18" s="17"/>
      <c r="K18" s="17" t="s">
        <v>45</v>
      </c>
      <c r="L18" s="30">
        <f t="shared" si="0"/>
        <v>781.01</v>
      </c>
      <c r="M18" s="29"/>
      <c r="N18" s="13"/>
      <c r="O18"/>
      <c r="P18" s="25"/>
    </row>
    <row r="19" spans="1:16" s="14" customFormat="1" ht="12.75">
      <c r="A19" s="14">
        <f t="shared" si="1"/>
        <v>15</v>
      </c>
      <c r="B19" s="17" t="s">
        <v>34</v>
      </c>
      <c r="C19" s="17" t="s">
        <v>8</v>
      </c>
      <c r="D19" s="22">
        <v>240.12</v>
      </c>
      <c r="E19" s="22">
        <v>247.68</v>
      </c>
      <c r="F19" s="22">
        <v>0</v>
      </c>
      <c r="G19" s="22">
        <v>0</v>
      </c>
      <c r="H19" s="22">
        <v>0</v>
      </c>
      <c r="I19" s="22">
        <v>271.77</v>
      </c>
      <c r="J19" s="17"/>
      <c r="K19" s="17" t="s">
        <v>45</v>
      </c>
      <c r="L19" s="30">
        <f t="shared" si="0"/>
        <v>759.5699999999999</v>
      </c>
      <c r="M19" s="29"/>
      <c r="N19" s="13"/>
      <c r="O19"/>
      <c r="P19" s="25"/>
    </row>
    <row r="20" spans="1:16" s="14" customFormat="1" ht="12.75">
      <c r="A20" s="14">
        <f t="shared" si="1"/>
        <v>16</v>
      </c>
      <c r="B20" s="17" t="s">
        <v>58</v>
      </c>
      <c r="C20" s="17" t="s">
        <v>9</v>
      </c>
      <c r="D20" s="22">
        <v>178.18</v>
      </c>
      <c r="E20" s="22">
        <v>0</v>
      </c>
      <c r="F20" s="22">
        <v>0</v>
      </c>
      <c r="G20" s="22">
        <v>173.91</v>
      </c>
      <c r="H20" s="22">
        <v>186.23</v>
      </c>
      <c r="I20" s="22">
        <v>174.32</v>
      </c>
      <c r="J20" s="17"/>
      <c r="K20" s="17" t="s">
        <v>45</v>
      </c>
      <c r="L20" s="30">
        <f t="shared" si="0"/>
        <v>712.6400000000001</v>
      </c>
      <c r="M20" s="29"/>
      <c r="N20" s="13"/>
      <c r="O20"/>
      <c r="P20" s="25"/>
    </row>
    <row r="21" spans="1:16" s="14" customFormat="1" ht="12.75">
      <c r="A21" s="14">
        <f t="shared" si="1"/>
        <v>17</v>
      </c>
      <c r="B21" s="17" t="s">
        <v>44</v>
      </c>
      <c r="C21" s="17" t="s">
        <v>8</v>
      </c>
      <c r="D21" s="22">
        <v>203.48</v>
      </c>
      <c r="E21" s="22">
        <v>0</v>
      </c>
      <c r="F21" s="22">
        <v>0</v>
      </c>
      <c r="G21" s="22">
        <v>0</v>
      </c>
      <c r="H21" s="22">
        <v>214.35</v>
      </c>
      <c r="I21" s="22">
        <v>217.92</v>
      </c>
      <c r="J21" s="17"/>
      <c r="K21" s="17" t="s">
        <v>45</v>
      </c>
      <c r="L21" s="30">
        <f t="shared" si="0"/>
        <v>635.75</v>
      </c>
      <c r="M21" s="29"/>
      <c r="N21" s="13"/>
      <c r="O21"/>
      <c r="P21" s="25"/>
    </row>
    <row r="22" spans="1:16" s="14" customFormat="1" ht="12.75">
      <c r="A22" s="14">
        <f t="shared" si="1"/>
        <v>18</v>
      </c>
      <c r="B22" s="17" t="s">
        <v>42</v>
      </c>
      <c r="C22" s="17" t="s">
        <v>9</v>
      </c>
      <c r="D22" s="22">
        <v>150.43</v>
      </c>
      <c r="E22" s="22">
        <v>0</v>
      </c>
      <c r="F22" s="22">
        <v>156.11</v>
      </c>
      <c r="G22" s="22">
        <v>0</v>
      </c>
      <c r="H22" s="22">
        <v>148.9</v>
      </c>
      <c r="I22" s="22">
        <v>157.1</v>
      </c>
      <c r="J22" s="17"/>
      <c r="K22" s="17" t="s">
        <v>45</v>
      </c>
      <c r="L22" s="30">
        <f t="shared" si="0"/>
        <v>612.5400000000001</v>
      </c>
      <c r="M22" s="29"/>
      <c r="N22" s="13"/>
      <c r="O22"/>
      <c r="P22" s="25"/>
    </row>
    <row r="23" spans="1:14" s="14" customFormat="1" ht="12.75">
      <c r="A23" s="14">
        <f t="shared" si="1"/>
        <v>19</v>
      </c>
      <c r="B23" s="17" t="s">
        <v>33</v>
      </c>
      <c r="C23" s="17" t="s">
        <v>9</v>
      </c>
      <c r="D23" s="22">
        <v>173.78</v>
      </c>
      <c r="E23" s="22">
        <v>0</v>
      </c>
      <c r="F23" s="22">
        <v>0</v>
      </c>
      <c r="G23" s="22">
        <v>0</v>
      </c>
      <c r="H23" s="22">
        <v>179.38</v>
      </c>
      <c r="I23" s="22">
        <v>178.46</v>
      </c>
      <c r="J23" s="17"/>
      <c r="K23" s="17" t="s">
        <v>45</v>
      </c>
      <c r="L23" s="30">
        <f t="shared" si="0"/>
        <v>531.62</v>
      </c>
      <c r="M23" s="29"/>
      <c r="N23"/>
    </row>
    <row r="24" spans="1:14" s="14" customFormat="1" ht="12.75">
      <c r="A24" s="14">
        <f t="shared" si="1"/>
        <v>20</v>
      </c>
      <c r="B24" s="17" t="s">
        <v>18</v>
      </c>
      <c r="C24" s="17" t="s">
        <v>8</v>
      </c>
      <c r="D24" s="22">
        <v>0</v>
      </c>
      <c r="E24" s="22">
        <v>0</v>
      </c>
      <c r="F24" s="22">
        <v>0</v>
      </c>
      <c r="G24" s="22">
        <v>0</v>
      </c>
      <c r="H24" s="22">
        <v>194.65</v>
      </c>
      <c r="I24" s="22">
        <v>196</v>
      </c>
      <c r="J24" s="17"/>
      <c r="K24" s="17" t="s">
        <v>45</v>
      </c>
      <c r="L24" s="30">
        <f t="shared" si="0"/>
        <v>390.65</v>
      </c>
      <c r="M24" s="29"/>
      <c r="N24"/>
    </row>
    <row r="25" spans="1:14" s="14" customFormat="1" ht="12.75">
      <c r="A25" s="14">
        <f t="shared" si="1"/>
        <v>21</v>
      </c>
      <c r="B25" s="17" t="s">
        <v>40</v>
      </c>
      <c r="C25" s="17" t="s">
        <v>9</v>
      </c>
      <c r="D25" s="22">
        <v>174.29</v>
      </c>
      <c r="E25" s="22">
        <v>0</v>
      </c>
      <c r="F25" s="22">
        <v>171.75</v>
      </c>
      <c r="G25" s="22">
        <v>0</v>
      </c>
      <c r="H25" s="22">
        <v>0</v>
      </c>
      <c r="I25" s="22">
        <v>0</v>
      </c>
      <c r="J25" s="17"/>
      <c r="K25" s="17" t="s">
        <v>45</v>
      </c>
      <c r="L25" s="30">
        <f t="shared" si="0"/>
        <v>346.03999999999996</v>
      </c>
      <c r="M25" s="29"/>
      <c r="N25"/>
    </row>
    <row r="26" spans="1:14" s="14" customFormat="1" ht="12.75">
      <c r="A26" s="14">
        <f t="shared" si="1"/>
        <v>22</v>
      </c>
      <c r="B26" s="17" t="s">
        <v>35</v>
      </c>
      <c r="C26" s="17" t="s">
        <v>8</v>
      </c>
      <c r="D26" s="22">
        <v>213.05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17"/>
      <c r="K26" s="17" t="s">
        <v>45</v>
      </c>
      <c r="L26" s="30">
        <f t="shared" si="0"/>
        <v>213.05</v>
      </c>
      <c r="M26" s="29"/>
      <c r="N26"/>
    </row>
    <row r="27" spans="1:14" s="14" customFormat="1" ht="12.75">
      <c r="A27" s="14">
        <f t="shared" si="1"/>
        <v>23</v>
      </c>
      <c r="B27" s="17" t="s">
        <v>32</v>
      </c>
      <c r="C27" s="17" t="s">
        <v>8</v>
      </c>
      <c r="D27" s="22">
        <v>208.97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17"/>
      <c r="K27" s="17" t="s">
        <v>45</v>
      </c>
      <c r="L27" s="30">
        <f t="shared" si="0"/>
        <v>208.97</v>
      </c>
      <c r="M27" s="29"/>
      <c r="N27"/>
    </row>
    <row r="28" spans="1:14" s="14" customFormat="1" ht="12.75">
      <c r="A28" s="14">
        <f t="shared" si="1"/>
        <v>24</v>
      </c>
      <c r="B28" s="17" t="s">
        <v>30</v>
      </c>
      <c r="C28" s="17" t="s">
        <v>10</v>
      </c>
      <c r="D28" s="22">
        <v>158.03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17"/>
      <c r="K28" s="17" t="s">
        <v>45</v>
      </c>
      <c r="L28" s="30">
        <f t="shared" si="0"/>
        <v>158.03</v>
      </c>
      <c r="M28" s="29"/>
      <c r="N28"/>
    </row>
    <row r="29" spans="1:14" s="14" customFormat="1" ht="12.75">
      <c r="A29" s="14">
        <f t="shared" si="1"/>
        <v>25</v>
      </c>
      <c r="B29" s="17"/>
      <c r="C29" s="17"/>
      <c r="D29" s="22"/>
      <c r="E29" s="22"/>
      <c r="F29" s="22"/>
      <c r="G29" s="22"/>
      <c r="H29" s="22"/>
      <c r="I29" s="22"/>
      <c r="J29" s="17"/>
      <c r="K29" s="17" t="s">
        <v>45</v>
      </c>
      <c r="L29" s="17">
        <f t="shared" si="0"/>
        <v>0</v>
      </c>
      <c r="M29" s="28"/>
      <c r="N29"/>
    </row>
    <row r="30" spans="1:14" s="14" customFormat="1" ht="12.75">
      <c r="A30" s="14">
        <f t="shared" si="1"/>
        <v>26</v>
      </c>
      <c r="B30" s="17"/>
      <c r="C30" s="17"/>
      <c r="D30" s="22"/>
      <c r="E30" s="22"/>
      <c r="F30" s="22"/>
      <c r="G30" s="22"/>
      <c r="H30" s="22"/>
      <c r="I30" s="22"/>
      <c r="J30" s="17"/>
      <c r="K30" s="17" t="s">
        <v>45</v>
      </c>
      <c r="L30" s="17">
        <f t="shared" si="0"/>
        <v>0</v>
      </c>
      <c r="M30" s="28"/>
      <c r="N30"/>
    </row>
    <row r="31" spans="1:14" s="14" customFormat="1" ht="12.75">
      <c r="A31" s="14">
        <f t="shared" si="1"/>
        <v>27</v>
      </c>
      <c r="B31" s="17"/>
      <c r="C31" s="17"/>
      <c r="D31" s="22"/>
      <c r="E31" s="22"/>
      <c r="F31" s="22"/>
      <c r="G31" s="22"/>
      <c r="H31" s="22"/>
      <c r="I31" s="22"/>
      <c r="J31" s="17"/>
      <c r="K31" s="17" t="s">
        <v>45</v>
      </c>
      <c r="L31" s="17">
        <f t="shared" si="0"/>
        <v>0</v>
      </c>
      <c r="M31" s="28"/>
      <c r="N31"/>
    </row>
    <row r="32" spans="1:14" s="14" customFormat="1" ht="12.75">
      <c r="A32" s="14">
        <f t="shared" si="1"/>
        <v>28</v>
      </c>
      <c r="B32" s="17"/>
      <c r="C32" s="17"/>
      <c r="D32" s="22"/>
      <c r="E32" s="22"/>
      <c r="F32" s="22"/>
      <c r="G32" s="22"/>
      <c r="H32" s="22"/>
      <c r="I32" s="22"/>
      <c r="J32" s="17"/>
      <c r="K32" s="17" t="s">
        <v>45</v>
      </c>
      <c r="L32" s="17">
        <f t="shared" si="0"/>
        <v>0</v>
      </c>
      <c r="M32" s="28"/>
      <c r="N32"/>
    </row>
    <row r="33" spans="1:14" s="14" customFormat="1" ht="12.75">
      <c r="A33" s="14">
        <f t="shared" si="1"/>
        <v>29</v>
      </c>
      <c r="B33" s="17"/>
      <c r="C33" s="17"/>
      <c r="D33" s="22"/>
      <c r="E33" s="22"/>
      <c r="F33" s="22"/>
      <c r="G33" s="22"/>
      <c r="H33" s="22"/>
      <c r="I33" s="22"/>
      <c r="J33" s="17"/>
      <c r="K33" s="17" t="s">
        <v>45</v>
      </c>
      <c r="L33" s="17">
        <f t="shared" si="0"/>
        <v>0</v>
      </c>
      <c r="M33" s="28"/>
      <c r="N3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B31" sqref="B31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57421875" style="0" customWidth="1"/>
    <col min="4" max="9" width="8.28125" style="13" customWidth="1"/>
    <col min="10" max="10" width="0.9921875" style="0" customWidth="1"/>
    <col min="11" max="11" width="8.28125" style="0" customWidth="1"/>
    <col min="12" max="12" width="5.28125" style="0" customWidth="1"/>
    <col min="13" max="13" width="20.8515625" style="13" customWidth="1"/>
    <col min="14" max="14" width="6.57421875" style="0" customWidth="1"/>
    <col min="15" max="15" width="9.140625" style="27" customWidth="1"/>
    <col min="16" max="16" width="20.57421875" style="0" bestFit="1" customWidth="1"/>
  </cols>
  <sheetData>
    <row r="1" ht="12.75">
      <c r="F1" s="16" t="s">
        <v>71</v>
      </c>
    </row>
    <row r="2" ht="12.75">
      <c r="F2" s="16"/>
    </row>
    <row r="3" spans="2:15" s="14" customFormat="1" ht="12.75">
      <c r="B3" s="17" t="s">
        <v>1</v>
      </c>
      <c r="C3" s="17"/>
      <c r="D3" s="18">
        <v>39895</v>
      </c>
      <c r="E3" s="18">
        <v>39929</v>
      </c>
      <c r="F3" s="18">
        <v>39943</v>
      </c>
      <c r="G3" s="18">
        <v>39978</v>
      </c>
      <c r="H3" s="18">
        <v>40062</v>
      </c>
      <c r="I3" s="18">
        <v>40097</v>
      </c>
      <c r="J3" s="17"/>
      <c r="K3" s="19"/>
      <c r="L3" s="20"/>
      <c r="M3" s="21"/>
      <c r="N3" s="17" t="s">
        <v>26</v>
      </c>
      <c r="O3" s="28"/>
    </row>
    <row r="4" spans="2:15" s="14" customFormat="1" ht="3.75" customHeight="1">
      <c r="B4" s="17"/>
      <c r="C4" s="17"/>
      <c r="D4" s="22"/>
      <c r="E4" s="22"/>
      <c r="F4" s="22"/>
      <c r="G4" s="22"/>
      <c r="H4" s="22"/>
      <c r="I4" s="22"/>
      <c r="J4" s="17"/>
      <c r="K4" s="17"/>
      <c r="L4" s="17"/>
      <c r="M4" s="22"/>
      <c r="N4" s="17"/>
      <c r="O4" s="28"/>
    </row>
    <row r="5" spans="1:17" s="14" customFormat="1" ht="12.75">
      <c r="A5" s="14">
        <v>1</v>
      </c>
      <c r="B5" s="17" t="s">
        <v>17</v>
      </c>
      <c r="C5" s="17" t="s">
        <v>8</v>
      </c>
      <c r="D5" s="22">
        <v>3</v>
      </c>
      <c r="E5" s="22">
        <v>4</v>
      </c>
      <c r="F5" s="22">
        <v>1</v>
      </c>
      <c r="G5" s="22">
        <v>2</v>
      </c>
      <c r="H5" s="22">
        <v>3</v>
      </c>
      <c r="I5" s="22">
        <v>3</v>
      </c>
      <c r="J5" s="17"/>
      <c r="K5" s="17" t="s">
        <v>27</v>
      </c>
      <c r="L5" s="17">
        <f aca="true" t="shared" si="0" ref="L5:L33">SUM(D5:I5)</f>
        <v>16</v>
      </c>
      <c r="M5" s="22" t="s">
        <v>28</v>
      </c>
      <c r="N5" s="17">
        <f aca="true" t="shared" si="1" ref="N5:N33">SUM(D5:I5)-MAX(D5:I5)</f>
        <v>12</v>
      </c>
      <c r="O5" s="28"/>
      <c r="P5"/>
      <c r="Q5" s="13"/>
    </row>
    <row r="6" spans="1:17" s="14" customFormat="1" ht="12.75">
      <c r="A6" s="14">
        <f>A5+1</f>
        <v>2</v>
      </c>
      <c r="B6" s="17" t="s">
        <v>41</v>
      </c>
      <c r="C6" s="17" t="s">
        <v>8</v>
      </c>
      <c r="D6" s="22">
        <v>7</v>
      </c>
      <c r="E6" s="22">
        <v>2</v>
      </c>
      <c r="F6" s="22">
        <v>3</v>
      </c>
      <c r="G6" s="22">
        <v>1</v>
      </c>
      <c r="H6" s="22">
        <v>1</v>
      </c>
      <c r="I6" s="22">
        <v>5</v>
      </c>
      <c r="J6" s="17"/>
      <c r="K6" s="17" t="s">
        <v>27</v>
      </c>
      <c r="L6" s="17">
        <f t="shared" si="0"/>
        <v>19</v>
      </c>
      <c r="M6" s="22" t="s">
        <v>28</v>
      </c>
      <c r="N6" s="17">
        <f t="shared" si="1"/>
        <v>12</v>
      </c>
      <c r="O6" s="28"/>
      <c r="P6"/>
      <c r="Q6" s="13"/>
    </row>
    <row r="7" spans="1:17" s="14" customFormat="1" ht="12.75">
      <c r="A7" s="14">
        <f aca="true" t="shared" si="2" ref="A7:A33">A6+1</f>
        <v>3</v>
      </c>
      <c r="B7" s="17" t="s">
        <v>31</v>
      </c>
      <c r="C7" s="17" t="s">
        <v>8</v>
      </c>
      <c r="D7" s="22">
        <v>2</v>
      </c>
      <c r="E7" s="22">
        <v>35</v>
      </c>
      <c r="F7" s="22">
        <v>2</v>
      </c>
      <c r="G7" s="22">
        <v>3</v>
      </c>
      <c r="H7" s="22">
        <v>5</v>
      </c>
      <c r="I7" s="22">
        <v>2</v>
      </c>
      <c r="J7" s="17"/>
      <c r="K7" s="17" t="s">
        <v>27</v>
      </c>
      <c r="L7" s="17">
        <f t="shared" si="0"/>
        <v>49</v>
      </c>
      <c r="M7" s="22" t="s">
        <v>28</v>
      </c>
      <c r="N7" s="17">
        <f t="shared" si="1"/>
        <v>14</v>
      </c>
      <c r="O7" s="28"/>
      <c r="P7"/>
      <c r="Q7" s="13"/>
    </row>
    <row r="8" spans="1:17" s="14" customFormat="1" ht="12.75">
      <c r="A8" s="14">
        <f t="shared" si="2"/>
        <v>4</v>
      </c>
      <c r="B8" s="17" t="s">
        <v>43</v>
      </c>
      <c r="C8" s="17" t="s">
        <v>8</v>
      </c>
      <c r="D8" s="22">
        <v>5</v>
      </c>
      <c r="E8" s="22">
        <v>3</v>
      </c>
      <c r="F8" s="22">
        <v>4</v>
      </c>
      <c r="G8" s="22">
        <v>4</v>
      </c>
      <c r="H8" s="22">
        <v>7</v>
      </c>
      <c r="I8" s="22">
        <v>4</v>
      </c>
      <c r="J8" s="17"/>
      <c r="K8" s="17" t="s">
        <v>27</v>
      </c>
      <c r="L8" s="17">
        <f t="shared" si="0"/>
        <v>27</v>
      </c>
      <c r="M8" s="22" t="s">
        <v>28</v>
      </c>
      <c r="N8" s="17">
        <f t="shared" si="1"/>
        <v>20</v>
      </c>
      <c r="O8" s="29"/>
      <c r="P8"/>
      <c r="Q8" s="13"/>
    </row>
    <row r="9" spans="1:17" s="14" customFormat="1" ht="12.75">
      <c r="A9" s="14">
        <f t="shared" si="2"/>
        <v>5</v>
      </c>
      <c r="B9" s="17" t="s">
        <v>60</v>
      </c>
      <c r="C9" s="17" t="s">
        <v>8</v>
      </c>
      <c r="D9" s="22">
        <v>10</v>
      </c>
      <c r="E9" s="22">
        <v>7</v>
      </c>
      <c r="F9" s="22">
        <v>5</v>
      </c>
      <c r="G9" s="22">
        <v>35</v>
      </c>
      <c r="H9" s="22">
        <v>4</v>
      </c>
      <c r="I9" s="22">
        <v>7</v>
      </c>
      <c r="J9" s="17"/>
      <c r="K9" s="17" t="s">
        <v>27</v>
      </c>
      <c r="L9" s="17">
        <f t="shared" si="0"/>
        <v>68</v>
      </c>
      <c r="M9" s="22" t="s">
        <v>28</v>
      </c>
      <c r="N9" s="17">
        <f t="shared" si="1"/>
        <v>33</v>
      </c>
      <c r="O9" s="29"/>
      <c r="P9"/>
      <c r="Q9" s="13"/>
    </row>
    <row r="10" spans="1:17" s="14" customFormat="1" ht="12.75">
      <c r="A10" s="14">
        <f t="shared" si="2"/>
        <v>6</v>
      </c>
      <c r="B10" s="17" t="s">
        <v>16</v>
      </c>
      <c r="C10" s="17" t="s">
        <v>8</v>
      </c>
      <c r="D10" s="22">
        <v>8</v>
      </c>
      <c r="E10" s="22">
        <v>6</v>
      </c>
      <c r="F10" s="22">
        <v>6</v>
      </c>
      <c r="G10" s="22">
        <v>5</v>
      </c>
      <c r="H10" s="22">
        <v>35</v>
      </c>
      <c r="I10" s="22">
        <v>10</v>
      </c>
      <c r="J10" s="17"/>
      <c r="K10" s="17" t="s">
        <v>27</v>
      </c>
      <c r="L10" s="17">
        <f t="shared" si="0"/>
        <v>70</v>
      </c>
      <c r="M10" s="22" t="s">
        <v>28</v>
      </c>
      <c r="N10" s="17">
        <f t="shared" si="1"/>
        <v>35</v>
      </c>
      <c r="O10" s="29"/>
      <c r="P10"/>
      <c r="Q10" s="13"/>
    </row>
    <row r="11" spans="1:17" s="14" customFormat="1" ht="12.75">
      <c r="A11" s="14">
        <f t="shared" si="2"/>
        <v>7</v>
      </c>
      <c r="B11" s="17" t="s">
        <v>37</v>
      </c>
      <c r="C11" s="17" t="s">
        <v>9</v>
      </c>
      <c r="D11" s="22">
        <v>11</v>
      </c>
      <c r="E11" s="22">
        <v>5</v>
      </c>
      <c r="F11" s="22">
        <v>35</v>
      </c>
      <c r="G11" s="22">
        <v>6</v>
      </c>
      <c r="H11" s="22">
        <v>8</v>
      </c>
      <c r="I11" s="22">
        <v>9</v>
      </c>
      <c r="J11" s="17"/>
      <c r="K11" s="17" t="s">
        <v>27</v>
      </c>
      <c r="L11" s="17">
        <f t="shared" si="0"/>
        <v>74</v>
      </c>
      <c r="M11" s="22" t="s">
        <v>28</v>
      </c>
      <c r="N11" s="17">
        <f t="shared" si="1"/>
        <v>39</v>
      </c>
      <c r="O11" s="29"/>
      <c r="P11"/>
      <c r="Q11" s="13"/>
    </row>
    <row r="12" spans="1:17" s="14" customFormat="1" ht="12.75">
      <c r="A12" s="14">
        <f t="shared" si="2"/>
        <v>8</v>
      </c>
      <c r="B12" s="17" t="s">
        <v>154</v>
      </c>
      <c r="C12" s="17" t="s">
        <v>64</v>
      </c>
      <c r="D12" s="22">
        <v>35</v>
      </c>
      <c r="E12" s="22">
        <v>12</v>
      </c>
      <c r="F12" s="22">
        <v>8</v>
      </c>
      <c r="G12" s="22">
        <v>12</v>
      </c>
      <c r="H12" s="22">
        <v>2</v>
      </c>
      <c r="I12" s="22">
        <v>8</v>
      </c>
      <c r="J12" s="17"/>
      <c r="K12" s="17" t="s">
        <v>27</v>
      </c>
      <c r="L12" s="17">
        <f t="shared" si="0"/>
        <v>77</v>
      </c>
      <c r="M12" s="22" t="s">
        <v>28</v>
      </c>
      <c r="N12" s="17">
        <f t="shared" si="1"/>
        <v>42</v>
      </c>
      <c r="O12" s="29"/>
      <c r="P12"/>
      <c r="Q12" s="13"/>
    </row>
    <row r="13" spans="1:17" s="14" customFormat="1" ht="12.75">
      <c r="A13" s="14">
        <f t="shared" si="2"/>
        <v>9</v>
      </c>
      <c r="B13" s="17" t="s">
        <v>73</v>
      </c>
      <c r="C13" s="17" t="s">
        <v>8</v>
      </c>
      <c r="D13" s="22">
        <v>35</v>
      </c>
      <c r="E13" s="22">
        <v>8</v>
      </c>
      <c r="F13" s="22">
        <v>7</v>
      </c>
      <c r="G13" s="22">
        <v>14</v>
      </c>
      <c r="H13" s="22">
        <v>9</v>
      </c>
      <c r="I13" s="22">
        <v>11</v>
      </c>
      <c r="J13" s="17"/>
      <c r="K13" s="17" t="s">
        <v>27</v>
      </c>
      <c r="L13" s="17">
        <f t="shared" si="0"/>
        <v>84</v>
      </c>
      <c r="M13" s="22" t="s">
        <v>28</v>
      </c>
      <c r="N13" s="17">
        <f t="shared" si="1"/>
        <v>49</v>
      </c>
      <c r="O13" s="29"/>
      <c r="P13"/>
      <c r="Q13" s="13"/>
    </row>
    <row r="14" spans="1:17" s="14" customFormat="1" ht="12.75">
      <c r="A14" s="14">
        <f t="shared" si="2"/>
        <v>10</v>
      </c>
      <c r="B14" s="17" t="s">
        <v>24</v>
      </c>
      <c r="C14" s="17" t="s">
        <v>9</v>
      </c>
      <c r="D14" s="22">
        <v>14</v>
      </c>
      <c r="E14" s="22">
        <v>9</v>
      </c>
      <c r="F14" s="22">
        <v>12</v>
      </c>
      <c r="G14" s="22">
        <v>7</v>
      </c>
      <c r="H14" s="22">
        <v>11</v>
      </c>
      <c r="I14" s="22">
        <v>12</v>
      </c>
      <c r="J14" s="17"/>
      <c r="K14" s="17" t="s">
        <v>27</v>
      </c>
      <c r="L14" s="17">
        <f t="shared" si="0"/>
        <v>65</v>
      </c>
      <c r="M14" s="22" t="s">
        <v>28</v>
      </c>
      <c r="N14" s="17">
        <f t="shared" si="1"/>
        <v>51</v>
      </c>
      <c r="O14" s="29"/>
      <c r="P14"/>
      <c r="Q14" s="13"/>
    </row>
    <row r="15" spans="1:17" s="14" customFormat="1" ht="12.75">
      <c r="A15" s="14">
        <f t="shared" si="2"/>
        <v>11</v>
      </c>
      <c r="B15" s="17" t="s">
        <v>36</v>
      </c>
      <c r="C15" s="17" t="s">
        <v>9</v>
      </c>
      <c r="D15" s="22">
        <v>13</v>
      </c>
      <c r="E15" s="22">
        <v>10</v>
      </c>
      <c r="F15" s="22">
        <v>9</v>
      </c>
      <c r="G15" s="22">
        <v>8</v>
      </c>
      <c r="H15" s="22">
        <v>14</v>
      </c>
      <c r="I15" s="22">
        <v>15</v>
      </c>
      <c r="J15" s="17"/>
      <c r="K15" s="17" t="s">
        <v>27</v>
      </c>
      <c r="L15" s="17">
        <f t="shared" si="0"/>
        <v>69</v>
      </c>
      <c r="M15" s="22" t="s">
        <v>28</v>
      </c>
      <c r="N15" s="17">
        <f t="shared" si="1"/>
        <v>54</v>
      </c>
      <c r="O15" s="29"/>
      <c r="P15"/>
      <c r="Q15" s="13"/>
    </row>
    <row r="16" spans="1:17" s="14" customFormat="1" ht="12.75">
      <c r="A16" s="14">
        <f t="shared" si="2"/>
        <v>12</v>
      </c>
      <c r="B16" s="17" t="s">
        <v>59</v>
      </c>
      <c r="C16" s="17" t="s">
        <v>64</v>
      </c>
      <c r="D16" s="22">
        <v>19</v>
      </c>
      <c r="E16" s="22">
        <v>11</v>
      </c>
      <c r="F16" s="22">
        <v>10</v>
      </c>
      <c r="G16" s="22">
        <v>10</v>
      </c>
      <c r="H16" s="22">
        <v>12</v>
      </c>
      <c r="I16" s="22">
        <v>14</v>
      </c>
      <c r="J16" s="17"/>
      <c r="K16" s="17" t="s">
        <v>27</v>
      </c>
      <c r="L16" s="17">
        <f t="shared" si="0"/>
        <v>76</v>
      </c>
      <c r="M16" s="22" t="s">
        <v>28</v>
      </c>
      <c r="N16" s="17">
        <f t="shared" si="1"/>
        <v>57</v>
      </c>
      <c r="O16" s="29"/>
      <c r="P16"/>
      <c r="Q16" s="13"/>
    </row>
    <row r="17" spans="1:17" s="14" customFormat="1" ht="12.75">
      <c r="A17" s="14">
        <f t="shared" si="2"/>
        <v>13</v>
      </c>
      <c r="B17" s="17" t="s">
        <v>62</v>
      </c>
      <c r="C17" s="17" t="s">
        <v>9</v>
      </c>
      <c r="D17" s="22">
        <v>12</v>
      </c>
      <c r="E17" s="22">
        <v>14</v>
      </c>
      <c r="F17" s="22">
        <v>14</v>
      </c>
      <c r="G17" s="22">
        <v>13</v>
      </c>
      <c r="H17" s="22">
        <v>15</v>
      </c>
      <c r="I17" s="22">
        <v>16</v>
      </c>
      <c r="J17" s="17"/>
      <c r="K17" s="17" t="s">
        <v>27</v>
      </c>
      <c r="L17" s="17">
        <f t="shared" si="0"/>
        <v>84</v>
      </c>
      <c r="M17" s="22" t="s">
        <v>28</v>
      </c>
      <c r="N17" s="17">
        <f t="shared" si="1"/>
        <v>68</v>
      </c>
      <c r="O17" s="29"/>
      <c r="P17"/>
      <c r="Q17" s="13"/>
    </row>
    <row r="18" spans="1:17" s="14" customFormat="1" ht="12.75">
      <c r="A18" s="14">
        <f t="shared" si="2"/>
        <v>14</v>
      </c>
      <c r="B18" s="17" t="s">
        <v>19</v>
      </c>
      <c r="C18" s="17" t="s">
        <v>9</v>
      </c>
      <c r="D18" s="22">
        <v>18</v>
      </c>
      <c r="E18" s="22">
        <v>13</v>
      </c>
      <c r="F18" s="22">
        <v>11</v>
      </c>
      <c r="G18" s="22">
        <v>11</v>
      </c>
      <c r="H18" s="22">
        <v>17</v>
      </c>
      <c r="I18" s="22">
        <v>18</v>
      </c>
      <c r="J18" s="17"/>
      <c r="K18" s="17" t="s">
        <v>27</v>
      </c>
      <c r="L18" s="17">
        <f t="shared" si="0"/>
        <v>88</v>
      </c>
      <c r="M18" s="22" t="s">
        <v>28</v>
      </c>
      <c r="N18" s="17">
        <f t="shared" si="1"/>
        <v>70</v>
      </c>
      <c r="O18" s="29"/>
      <c r="P18"/>
      <c r="Q18" s="13"/>
    </row>
    <row r="19" spans="1:17" s="14" customFormat="1" ht="12.75">
      <c r="A19" s="14">
        <f t="shared" si="2"/>
        <v>15</v>
      </c>
      <c r="B19" s="17" t="s">
        <v>34</v>
      </c>
      <c r="C19" s="17" t="s">
        <v>8</v>
      </c>
      <c r="D19" s="22">
        <v>1</v>
      </c>
      <c r="E19" s="22">
        <v>1</v>
      </c>
      <c r="F19" s="22">
        <v>35</v>
      </c>
      <c r="G19" s="22">
        <v>35</v>
      </c>
      <c r="H19" s="22">
        <v>35</v>
      </c>
      <c r="I19" s="22">
        <v>1</v>
      </c>
      <c r="J19" s="17"/>
      <c r="K19" s="17" t="s">
        <v>27</v>
      </c>
      <c r="L19" s="17">
        <f t="shared" si="0"/>
        <v>108</v>
      </c>
      <c r="M19" s="22" t="s">
        <v>28</v>
      </c>
      <c r="N19" s="17">
        <f t="shared" si="1"/>
        <v>73</v>
      </c>
      <c r="O19" s="29"/>
      <c r="P19"/>
      <c r="Q19" s="13"/>
    </row>
    <row r="20" spans="1:17" s="14" customFormat="1" ht="12.75">
      <c r="A20" s="14">
        <f t="shared" si="2"/>
        <v>16</v>
      </c>
      <c r="B20" s="17" t="s">
        <v>58</v>
      </c>
      <c r="C20" s="17" t="s">
        <v>9</v>
      </c>
      <c r="D20" s="22">
        <v>15</v>
      </c>
      <c r="E20" s="22">
        <v>35</v>
      </c>
      <c r="F20" s="22">
        <v>35</v>
      </c>
      <c r="G20" s="22">
        <v>9</v>
      </c>
      <c r="H20" s="22">
        <v>13</v>
      </c>
      <c r="I20" s="22">
        <v>19</v>
      </c>
      <c r="J20" s="17"/>
      <c r="K20" s="17" t="s">
        <v>27</v>
      </c>
      <c r="L20" s="17">
        <f t="shared" si="0"/>
        <v>126</v>
      </c>
      <c r="M20" s="22" t="s">
        <v>28</v>
      </c>
      <c r="N20" s="17">
        <f t="shared" si="1"/>
        <v>91</v>
      </c>
      <c r="O20" s="29"/>
      <c r="P20"/>
      <c r="Q20" s="13"/>
    </row>
    <row r="21" spans="1:17" s="14" customFormat="1" ht="12.75">
      <c r="A21" s="14">
        <f t="shared" si="2"/>
        <v>17</v>
      </c>
      <c r="B21" s="17" t="s">
        <v>44</v>
      </c>
      <c r="C21" s="17" t="s">
        <v>8</v>
      </c>
      <c r="D21" s="22">
        <v>9</v>
      </c>
      <c r="E21" s="22">
        <v>35</v>
      </c>
      <c r="F21" s="22">
        <v>35</v>
      </c>
      <c r="G21" s="22">
        <v>35</v>
      </c>
      <c r="H21" s="22">
        <v>6</v>
      </c>
      <c r="I21" s="22">
        <v>6</v>
      </c>
      <c r="J21" s="17"/>
      <c r="K21" s="17" t="s">
        <v>27</v>
      </c>
      <c r="L21" s="17">
        <f t="shared" si="0"/>
        <v>126</v>
      </c>
      <c r="M21" s="22" t="s">
        <v>28</v>
      </c>
      <c r="N21" s="17">
        <f t="shared" si="1"/>
        <v>91</v>
      </c>
      <c r="O21" s="29"/>
      <c r="P21"/>
      <c r="Q21" s="13"/>
    </row>
    <row r="22" spans="1:17" s="14" customFormat="1" ht="12.75">
      <c r="A22" s="14">
        <f t="shared" si="2"/>
        <v>18</v>
      </c>
      <c r="B22" s="17" t="s">
        <v>42</v>
      </c>
      <c r="C22" s="17" t="s">
        <v>9</v>
      </c>
      <c r="D22" s="22">
        <v>21</v>
      </c>
      <c r="E22" s="22">
        <v>35</v>
      </c>
      <c r="F22" s="22">
        <v>15</v>
      </c>
      <c r="G22" s="22">
        <v>35</v>
      </c>
      <c r="H22" s="22">
        <v>18</v>
      </c>
      <c r="I22" s="22">
        <v>20</v>
      </c>
      <c r="J22" s="17"/>
      <c r="K22" s="17" t="s">
        <v>27</v>
      </c>
      <c r="L22" s="17">
        <f t="shared" si="0"/>
        <v>144</v>
      </c>
      <c r="M22" s="22" t="s">
        <v>28</v>
      </c>
      <c r="N22" s="17">
        <f t="shared" si="1"/>
        <v>109</v>
      </c>
      <c r="O22" s="29"/>
      <c r="P22"/>
      <c r="Q22" s="13"/>
    </row>
    <row r="23" spans="1:15" s="14" customFormat="1" ht="12.75">
      <c r="A23" s="14">
        <f t="shared" si="2"/>
        <v>19</v>
      </c>
      <c r="B23" s="17" t="s">
        <v>18</v>
      </c>
      <c r="C23" s="17" t="s">
        <v>8</v>
      </c>
      <c r="D23" s="22">
        <v>22</v>
      </c>
      <c r="E23" s="22">
        <v>35</v>
      </c>
      <c r="F23" s="22">
        <v>35</v>
      </c>
      <c r="G23" s="22">
        <v>35</v>
      </c>
      <c r="H23" s="22">
        <v>10</v>
      </c>
      <c r="I23" s="22">
        <v>13</v>
      </c>
      <c r="J23" s="17"/>
      <c r="K23" s="17" t="s">
        <v>27</v>
      </c>
      <c r="L23" s="17">
        <f t="shared" si="0"/>
        <v>150</v>
      </c>
      <c r="M23" s="22" t="s">
        <v>28</v>
      </c>
      <c r="N23" s="17">
        <f t="shared" si="1"/>
        <v>115</v>
      </c>
      <c r="O23" s="29"/>
    </row>
    <row r="24" spans="1:15" s="14" customFormat="1" ht="12.75">
      <c r="A24" s="14">
        <f t="shared" si="2"/>
        <v>20</v>
      </c>
      <c r="B24" s="17" t="s">
        <v>33</v>
      </c>
      <c r="C24" s="17" t="s">
        <v>9</v>
      </c>
      <c r="D24" s="22">
        <v>17</v>
      </c>
      <c r="E24" s="22">
        <v>35</v>
      </c>
      <c r="F24" s="22">
        <v>35</v>
      </c>
      <c r="G24" s="22">
        <v>35</v>
      </c>
      <c r="H24" s="22">
        <v>16</v>
      </c>
      <c r="I24" s="22">
        <v>17</v>
      </c>
      <c r="J24" s="17"/>
      <c r="K24" s="17" t="s">
        <v>27</v>
      </c>
      <c r="L24" s="17">
        <f t="shared" si="0"/>
        <v>155</v>
      </c>
      <c r="M24" s="22" t="s">
        <v>28</v>
      </c>
      <c r="N24" s="17">
        <f t="shared" si="1"/>
        <v>120</v>
      </c>
      <c r="O24" s="29"/>
    </row>
    <row r="25" spans="1:15" s="14" customFormat="1" ht="12.75">
      <c r="A25" s="14">
        <f t="shared" si="2"/>
        <v>21</v>
      </c>
      <c r="B25" s="17" t="s">
        <v>35</v>
      </c>
      <c r="C25" s="17" t="s">
        <v>8</v>
      </c>
      <c r="D25" s="22">
        <v>4</v>
      </c>
      <c r="E25" s="22">
        <v>35</v>
      </c>
      <c r="F25" s="22">
        <v>35</v>
      </c>
      <c r="G25" s="22">
        <v>14</v>
      </c>
      <c r="H25" s="22">
        <v>35</v>
      </c>
      <c r="I25" s="22">
        <v>35</v>
      </c>
      <c r="J25" s="17"/>
      <c r="K25" s="17" t="s">
        <v>27</v>
      </c>
      <c r="L25" s="17">
        <f t="shared" si="0"/>
        <v>158</v>
      </c>
      <c r="M25" s="22" t="s">
        <v>28</v>
      </c>
      <c r="N25" s="17">
        <f t="shared" si="1"/>
        <v>123</v>
      </c>
      <c r="O25" s="29"/>
    </row>
    <row r="26" spans="1:15" s="14" customFormat="1" ht="12.75">
      <c r="A26" s="14">
        <f t="shared" si="2"/>
        <v>22</v>
      </c>
      <c r="B26" s="17" t="s">
        <v>40</v>
      </c>
      <c r="C26" s="17" t="s">
        <v>9</v>
      </c>
      <c r="D26" s="22">
        <v>16</v>
      </c>
      <c r="E26" s="22">
        <v>35</v>
      </c>
      <c r="F26" s="22">
        <v>13</v>
      </c>
      <c r="G26" s="22">
        <v>35</v>
      </c>
      <c r="H26" s="22">
        <v>35</v>
      </c>
      <c r="I26" s="22">
        <v>35</v>
      </c>
      <c r="J26" s="17"/>
      <c r="K26" s="17" t="s">
        <v>27</v>
      </c>
      <c r="L26" s="17">
        <f t="shared" si="0"/>
        <v>169</v>
      </c>
      <c r="M26" s="22" t="s">
        <v>28</v>
      </c>
      <c r="N26" s="17">
        <f t="shared" si="1"/>
        <v>134</v>
      </c>
      <c r="O26" s="29"/>
    </row>
    <row r="27" spans="1:15" s="14" customFormat="1" ht="12.75">
      <c r="A27" s="14">
        <f t="shared" si="2"/>
        <v>23</v>
      </c>
      <c r="B27" s="17" t="s">
        <v>32</v>
      </c>
      <c r="C27" s="17" t="s">
        <v>8</v>
      </c>
      <c r="D27" s="22">
        <v>6</v>
      </c>
      <c r="E27" s="22">
        <v>35</v>
      </c>
      <c r="F27" s="22">
        <v>35</v>
      </c>
      <c r="G27" s="22">
        <v>35</v>
      </c>
      <c r="H27" s="22">
        <v>35</v>
      </c>
      <c r="I27" s="22">
        <v>35</v>
      </c>
      <c r="J27" s="17"/>
      <c r="K27" s="17" t="s">
        <v>27</v>
      </c>
      <c r="L27" s="17">
        <f t="shared" si="0"/>
        <v>181</v>
      </c>
      <c r="M27" s="22" t="s">
        <v>28</v>
      </c>
      <c r="N27" s="17">
        <f t="shared" si="1"/>
        <v>146</v>
      </c>
      <c r="O27" s="29"/>
    </row>
    <row r="28" spans="1:15" s="14" customFormat="1" ht="12.75">
      <c r="A28" s="14">
        <f t="shared" si="2"/>
        <v>24</v>
      </c>
      <c r="B28" s="17" t="s">
        <v>30</v>
      </c>
      <c r="C28" s="17" t="s">
        <v>10</v>
      </c>
      <c r="D28" s="22">
        <v>20</v>
      </c>
      <c r="E28" s="22">
        <v>35</v>
      </c>
      <c r="F28" s="22">
        <v>35</v>
      </c>
      <c r="G28" s="22">
        <v>35</v>
      </c>
      <c r="H28" s="22">
        <v>35</v>
      </c>
      <c r="I28" s="22">
        <v>35</v>
      </c>
      <c r="J28" s="17"/>
      <c r="K28" s="17" t="s">
        <v>27</v>
      </c>
      <c r="L28" s="17">
        <f t="shared" si="0"/>
        <v>195</v>
      </c>
      <c r="M28" s="22" t="s">
        <v>28</v>
      </c>
      <c r="N28" s="17">
        <f t="shared" si="1"/>
        <v>160</v>
      </c>
      <c r="O28" s="29"/>
    </row>
    <row r="29" spans="1:15" s="14" customFormat="1" ht="12.75">
      <c r="A29" s="14">
        <f t="shared" si="2"/>
        <v>25</v>
      </c>
      <c r="B29" s="17" t="s">
        <v>29</v>
      </c>
      <c r="C29" s="17"/>
      <c r="D29" s="22">
        <v>35</v>
      </c>
      <c r="E29" s="22">
        <v>35</v>
      </c>
      <c r="F29" s="22">
        <v>35</v>
      </c>
      <c r="G29" s="22">
        <v>35</v>
      </c>
      <c r="H29" s="22">
        <v>35</v>
      </c>
      <c r="I29" s="22">
        <v>35</v>
      </c>
      <c r="J29" s="17"/>
      <c r="K29" s="17" t="s">
        <v>27</v>
      </c>
      <c r="L29" s="17">
        <f t="shared" si="0"/>
        <v>210</v>
      </c>
      <c r="M29" s="22" t="s">
        <v>28</v>
      </c>
      <c r="N29" s="17">
        <f t="shared" si="1"/>
        <v>175</v>
      </c>
      <c r="O29" s="28"/>
    </row>
    <row r="30" spans="1:15" s="14" customFormat="1" ht="12.75">
      <c r="A30" s="14">
        <f t="shared" si="2"/>
        <v>26</v>
      </c>
      <c r="B30" s="17"/>
      <c r="C30" s="17"/>
      <c r="D30" s="22"/>
      <c r="E30" s="22"/>
      <c r="F30" s="22"/>
      <c r="G30" s="22"/>
      <c r="H30" s="22"/>
      <c r="I30" s="22"/>
      <c r="J30" s="17"/>
      <c r="K30" s="17" t="s">
        <v>27</v>
      </c>
      <c r="L30" s="17">
        <f t="shared" si="0"/>
        <v>0</v>
      </c>
      <c r="M30" s="22" t="s">
        <v>28</v>
      </c>
      <c r="N30" s="17">
        <f t="shared" si="1"/>
        <v>0</v>
      </c>
      <c r="O30" s="28"/>
    </row>
    <row r="31" spans="1:15" s="14" customFormat="1" ht="12.75">
      <c r="A31" s="14">
        <f t="shared" si="2"/>
        <v>27</v>
      </c>
      <c r="B31" s="17"/>
      <c r="C31" s="17"/>
      <c r="D31" s="22"/>
      <c r="E31" s="22"/>
      <c r="F31" s="22"/>
      <c r="G31" s="22"/>
      <c r="H31" s="22"/>
      <c r="I31" s="22"/>
      <c r="J31" s="17"/>
      <c r="K31" s="17" t="s">
        <v>27</v>
      </c>
      <c r="L31" s="17">
        <f t="shared" si="0"/>
        <v>0</v>
      </c>
      <c r="M31" s="22" t="s">
        <v>28</v>
      </c>
      <c r="N31" s="17">
        <f t="shared" si="1"/>
        <v>0</v>
      </c>
      <c r="O31" s="28"/>
    </row>
    <row r="32" spans="1:15" s="14" customFormat="1" ht="12.75">
      <c r="A32" s="14">
        <f t="shared" si="2"/>
        <v>28</v>
      </c>
      <c r="B32" s="17"/>
      <c r="C32" s="17"/>
      <c r="D32" s="22"/>
      <c r="E32" s="22"/>
      <c r="F32" s="22"/>
      <c r="G32" s="22"/>
      <c r="H32" s="22"/>
      <c r="I32" s="22"/>
      <c r="J32" s="17"/>
      <c r="K32" s="17" t="s">
        <v>27</v>
      </c>
      <c r="L32" s="17">
        <f t="shared" si="0"/>
        <v>0</v>
      </c>
      <c r="M32" s="22" t="s">
        <v>28</v>
      </c>
      <c r="N32" s="17">
        <f t="shared" si="1"/>
        <v>0</v>
      </c>
      <c r="O32" s="28"/>
    </row>
    <row r="33" spans="1:15" s="14" customFormat="1" ht="12.75">
      <c r="A33" s="14">
        <f t="shared" si="2"/>
        <v>29</v>
      </c>
      <c r="B33" s="17"/>
      <c r="C33" s="17"/>
      <c r="D33" s="22"/>
      <c r="E33" s="22"/>
      <c r="F33" s="22"/>
      <c r="G33" s="22"/>
      <c r="H33" s="22"/>
      <c r="I33" s="22"/>
      <c r="J33" s="17"/>
      <c r="K33" s="17" t="s">
        <v>27</v>
      </c>
      <c r="L33" s="17">
        <f t="shared" si="0"/>
        <v>0</v>
      </c>
      <c r="M33" s="22" t="s">
        <v>28</v>
      </c>
      <c r="N33" s="17">
        <f t="shared" si="1"/>
        <v>0</v>
      </c>
      <c r="O33" s="2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Opdebeeck</dc:creator>
  <cp:keywords/>
  <dc:description/>
  <cp:lastModifiedBy>Prive</cp:lastModifiedBy>
  <cp:lastPrinted>2009-05-11T19:14:30Z</cp:lastPrinted>
  <dcterms:created xsi:type="dcterms:W3CDTF">2001-05-04T06:54:19Z</dcterms:created>
  <dcterms:modified xsi:type="dcterms:W3CDTF">2009-10-15T17:54:12Z</dcterms:modified>
  <cp:category/>
  <cp:version/>
  <cp:contentType/>
  <cp:contentStatus/>
</cp:coreProperties>
</file>