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0"/>
  </bookViews>
  <sheets>
    <sheet name="Totaaluitslag" sheetId="1" r:id="rId1"/>
    <sheet name="open wedstrijd" sheetId="2" r:id="rId2"/>
    <sheet name="wedstrijd 1" sheetId="3" r:id="rId3"/>
    <sheet name="wedstrijd 2" sheetId="4" r:id="rId4"/>
    <sheet name="wedstrijd 3" sheetId="5" r:id="rId5"/>
    <sheet name="wedstrijd 4" sheetId="6" r:id="rId6"/>
    <sheet name="finale" sheetId="7" r:id="rId7"/>
  </sheets>
  <definedNames/>
  <calcPr calcMode="manual" fullCalcOnLoad="1"/>
</workbook>
</file>

<file path=xl/sharedStrings.xml><?xml version="1.0" encoding="utf-8"?>
<sst xmlns="http://schemas.openxmlformats.org/spreadsheetml/2006/main" count="494" uniqueCount="161">
  <si>
    <t>uitslag op:</t>
  </si>
  <si>
    <t>naam</t>
  </si>
  <si>
    <t>125gram</t>
  </si>
  <si>
    <t>150gram</t>
  </si>
  <si>
    <t>175gram</t>
  </si>
  <si>
    <t>gemiddelde</t>
  </si>
  <si>
    <t>finale</t>
  </si>
  <si>
    <t>einduitslag</t>
  </si>
  <si>
    <t>A</t>
  </si>
  <si>
    <r>
      <t xml:space="preserve">werking </t>
    </r>
    <r>
      <rPr>
        <sz val="10"/>
        <rFont val="Arial"/>
        <family val="0"/>
      </rPr>
      <t>: eerst de gegevens inbrengen per categorie</t>
    </r>
  </si>
  <si>
    <t>en daarna de makro 'sorteren' starten via de toets</t>
  </si>
  <si>
    <t>combinatie Ctrl-w. Daarna zou alles gesorteerd moeten</t>
  </si>
  <si>
    <t>zijn op de kolom einduitslag.</t>
  </si>
  <si>
    <t>B</t>
  </si>
  <si>
    <t>C</t>
  </si>
  <si>
    <t>nummer :</t>
  </si>
  <si>
    <t>naam :</t>
  </si>
  <si>
    <t>boven 200m</t>
  </si>
  <si>
    <t>160m tot 200m</t>
  </si>
  <si>
    <t>onder 160m</t>
  </si>
  <si>
    <t>uitslag van de open verwerpwedstrijd op 24/3 :</t>
  </si>
  <si>
    <t>afstand</t>
  </si>
  <si>
    <t>opmerking alles met 150gr</t>
  </si>
  <si>
    <t>overhead 0.30mm</t>
  </si>
  <si>
    <t>pendulum 0.35mm</t>
  </si>
  <si>
    <t>ranking</t>
  </si>
  <si>
    <t>Martens Erwin</t>
  </si>
  <si>
    <t>172.23m</t>
  </si>
  <si>
    <t>Verhaege Sjaak</t>
  </si>
  <si>
    <t>169.92m</t>
  </si>
  <si>
    <t>Timmerman Herman</t>
  </si>
  <si>
    <t>141.41m</t>
  </si>
  <si>
    <t>Crols Dirk</t>
  </si>
  <si>
    <t>105,05m</t>
  </si>
  <si>
    <t>Wattelé Gust</t>
  </si>
  <si>
    <t>115,11m</t>
  </si>
  <si>
    <t>OVERHEAD</t>
  </si>
  <si>
    <t>De Vreeze John</t>
  </si>
  <si>
    <t>214.50m</t>
  </si>
  <si>
    <t>Verryckt Yve</t>
  </si>
  <si>
    <t>207.13m</t>
  </si>
  <si>
    <t>Moeskops Michael</t>
  </si>
  <si>
    <t>198.18m</t>
  </si>
  <si>
    <t>196.80m</t>
  </si>
  <si>
    <t>Rouzée Mario</t>
  </si>
  <si>
    <t>Matheve Jozef</t>
  </si>
  <si>
    <t>182.35m</t>
  </si>
  <si>
    <t>De Beuckelaer Guy</t>
  </si>
  <si>
    <t>172.64m</t>
  </si>
  <si>
    <t>Luyten Karel</t>
  </si>
  <si>
    <t>168.10m</t>
  </si>
  <si>
    <t>Van Cauwenberg Chris</t>
  </si>
  <si>
    <t>165.96m</t>
  </si>
  <si>
    <t>Timmerman Koen</t>
  </si>
  <si>
    <t>162.21m</t>
  </si>
  <si>
    <t>Selvois Michel</t>
  </si>
  <si>
    <t>144.30m</t>
  </si>
  <si>
    <t>Stoops Jozef</t>
  </si>
  <si>
    <t>133.90m</t>
  </si>
  <si>
    <t>Moeskops Danny</t>
  </si>
  <si>
    <t>Opdebeeck Erik</t>
  </si>
  <si>
    <t>Boljau Jan</t>
  </si>
  <si>
    <t>Knuyt Erik</t>
  </si>
  <si>
    <t>De Cock Walter</t>
  </si>
  <si>
    <t>Rouzée Gino</t>
  </si>
  <si>
    <t>Verbruggen Bernard</t>
  </si>
  <si>
    <t>Yseboodt Rudi</t>
  </si>
  <si>
    <t>Selvais Michel</t>
  </si>
  <si>
    <t>Verhage Sjaak</t>
  </si>
  <si>
    <t>d'Hoker erwin</t>
  </si>
  <si>
    <t>Splinter Ron</t>
  </si>
  <si>
    <t>Schilperoort Wim</t>
  </si>
  <si>
    <t>Devynck Danny</t>
  </si>
  <si>
    <t>Burmensky George</t>
  </si>
  <si>
    <t>Vasseur Sjacky</t>
  </si>
  <si>
    <t>Anthonissen Jan</t>
  </si>
  <si>
    <t>Verhaegen Gaston</t>
  </si>
  <si>
    <t>uitslag wedstrijd 2 op 26/5/2002</t>
  </si>
  <si>
    <t>D'Hoker Erwin</t>
  </si>
  <si>
    <t>Boljau jan</t>
  </si>
  <si>
    <t>--</t>
  </si>
  <si>
    <t>uitslag wedstrijd 1 op 21/4/2002</t>
  </si>
  <si>
    <t>categorie</t>
  </si>
  <si>
    <t>N</t>
  </si>
  <si>
    <t>PENDULUM</t>
  </si>
  <si>
    <t>Geudens Dirk</t>
  </si>
  <si>
    <t>Vasseur Sjaak</t>
  </si>
  <si>
    <t>Van Cauwenberghe Chris</t>
  </si>
  <si>
    <t>Goormans André</t>
  </si>
  <si>
    <t>173,57m</t>
  </si>
  <si>
    <t>169,13m</t>
  </si>
  <si>
    <t>164,14m</t>
  </si>
  <si>
    <t>190,62m</t>
  </si>
  <si>
    <t>186,11m</t>
  </si>
  <si>
    <t>171,96m</t>
  </si>
  <si>
    <t>174,60m</t>
  </si>
  <si>
    <t>201,99m</t>
  </si>
  <si>
    <t>186,43m</t>
  </si>
  <si>
    <t>202,93m</t>
  </si>
  <si>
    <t>184,21m</t>
  </si>
  <si>
    <t>181,10m</t>
  </si>
  <si>
    <t>160,75m</t>
  </si>
  <si>
    <t>250,65m</t>
  </si>
  <si>
    <t>181,80m</t>
  </si>
  <si>
    <t>189,97m</t>
  </si>
  <si>
    <t>196,44m</t>
  </si>
  <si>
    <t>217,88m</t>
  </si>
  <si>
    <t>202,62m</t>
  </si>
  <si>
    <t>204,29m</t>
  </si>
  <si>
    <t>113,96m</t>
  </si>
  <si>
    <t>170,84m</t>
  </si>
  <si>
    <t>203,00m</t>
  </si>
  <si>
    <t>189,82m</t>
  </si>
  <si>
    <t>162,76m</t>
  </si>
  <si>
    <t>----</t>
  </si>
  <si>
    <t>---</t>
  </si>
  <si>
    <t>uitslag wedstrijd 3 op 24 juni</t>
  </si>
  <si>
    <t>uitslag wedstrijd 4 op 25/8/2002 :</t>
  </si>
  <si>
    <t>Wim Schilperoort</t>
  </si>
  <si>
    <t>209,00</t>
  </si>
  <si>
    <t>Georg Burmensky</t>
  </si>
  <si>
    <t>Karel Luyten</t>
  </si>
  <si>
    <t>177,65</t>
  </si>
  <si>
    <t>Bernard Verbruggen</t>
  </si>
  <si>
    <t>155,68</t>
  </si>
  <si>
    <t>Rudi Yseboodt</t>
  </si>
  <si>
    <t>Sjaak Verhage</t>
  </si>
  <si>
    <t>194,40</t>
  </si>
  <si>
    <t>179,70</t>
  </si>
  <si>
    <t>183,31</t>
  </si>
  <si>
    <t>Danny De Vynck</t>
  </si>
  <si>
    <t>173,41</t>
  </si>
  <si>
    <t>Ron Splinter</t>
  </si>
  <si>
    <t>207,45</t>
  </si>
  <si>
    <t>210,53</t>
  </si>
  <si>
    <t>Chris Van Cauwenberghe</t>
  </si>
  <si>
    <t>189,70</t>
  </si>
  <si>
    <t>171,01</t>
  </si>
  <si>
    <t>Mario Rouzée</t>
  </si>
  <si>
    <t>Erik Knuyt</t>
  </si>
  <si>
    <t>197,25</t>
  </si>
  <si>
    <t>Danny Moeskops</t>
  </si>
  <si>
    <t>Guy De Beuckelaer</t>
  </si>
  <si>
    <t>John De Vreeze</t>
  </si>
  <si>
    <t>210,20</t>
  </si>
  <si>
    <t>207,87</t>
  </si>
  <si>
    <t>Erwin Martens</t>
  </si>
  <si>
    <t>178,44</t>
  </si>
  <si>
    <t>175,02</t>
  </si>
  <si>
    <t>Walter De Cock</t>
  </si>
  <si>
    <t>Erik Opdebeeck</t>
  </si>
  <si>
    <t>Jozef Matheve</t>
  </si>
  <si>
    <t>1wedstrijd!!</t>
  </si>
  <si>
    <t>Van Waelvelde Michel</t>
  </si>
  <si>
    <t>Devijnck Danny</t>
  </si>
  <si>
    <t>gemiddeld</t>
  </si>
  <si>
    <t>resultaat</t>
  </si>
  <si>
    <t>uitslag finale op 13/10/2002</t>
  </si>
  <si>
    <t>niet op finale</t>
  </si>
  <si>
    <t>hoogste gemiddelde op finale John De Vreeze 216.48m</t>
  </si>
  <si>
    <t>??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</si>
</sst>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0.0"/>
    <numFmt numFmtId="181" formatCode="dd\-mmm\-yy"/>
    <numFmt numFmtId="182" formatCode="0.00;[Red]0.00"/>
    <numFmt numFmtId="183" formatCode="mm/dd/yy"/>
    <numFmt numFmtId="184" formatCode="0.000"/>
    <numFmt numFmtId="185" formatCode="0.000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82" fontId="0" fillId="0" borderId="0" xfId="0" applyNumberFormat="1" applyAlignment="1">
      <alignment/>
    </xf>
    <xf numFmtId="14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82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8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82" fontId="0" fillId="0" borderId="1" xfId="0" applyNumberFormat="1" applyBorder="1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 quotePrefix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82" fontId="0" fillId="0" borderId="0" xfId="0" applyNumberFormat="1" applyBorder="1" applyAlignment="1">
      <alignment/>
    </xf>
    <xf numFmtId="182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tabSelected="1" workbookViewId="0" topLeftCell="A2">
      <selection activeCell="L42" sqref="L42"/>
    </sheetView>
  </sheetViews>
  <sheetFormatPr defaultColWidth="9.140625" defaultRowHeight="12.75"/>
  <cols>
    <col min="1" max="1" width="4.28125" style="1" customWidth="1"/>
    <col min="2" max="2" width="21.421875" style="0" customWidth="1"/>
    <col min="3" max="5" width="9.140625" style="2" customWidth="1"/>
    <col min="6" max="6" width="1.8515625" style="0" customWidth="1"/>
    <col min="7" max="7" width="10.8515625" style="2" customWidth="1"/>
    <col min="8" max="8" width="1.421875" style="0" customWidth="1"/>
    <col min="9" max="9" width="7.140625" style="0" customWidth="1"/>
    <col min="10" max="10" width="11.00390625" style="0" customWidth="1"/>
  </cols>
  <sheetData>
    <row r="1" spans="1:7" ht="13.5" thickBot="1">
      <c r="A1" s="1" t="s">
        <v>0</v>
      </c>
      <c r="F1" s="3"/>
      <c r="G1" s="4">
        <f ca="1">TODAY()</f>
        <v>37641</v>
      </c>
    </row>
    <row r="2" spans="1:12" s="1" customFormat="1" ht="13.5" thickBot="1">
      <c r="A2" s="5"/>
      <c r="B2" s="5" t="s">
        <v>1</v>
      </c>
      <c r="C2" s="6" t="s">
        <v>2</v>
      </c>
      <c r="D2" s="6" t="s">
        <v>3</v>
      </c>
      <c r="E2" s="6" t="s">
        <v>4</v>
      </c>
      <c r="F2" s="5"/>
      <c r="G2" s="6" t="s">
        <v>5</v>
      </c>
      <c r="H2" s="5"/>
      <c r="I2" s="5" t="s">
        <v>6</v>
      </c>
      <c r="J2" s="5" t="s">
        <v>7</v>
      </c>
      <c r="L2" s="1" t="s">
        <v>82</v>
      </c>
    </row>
    <row r="3" spans="1:10" ht="5.25" customHeight="1" thickBot="1">
      <c r="A3" s="5"/>
      <c r="B3" s="7"/>
      <c r="C3" s="8"/>
      <c r="D3" s="8"/>
      <c r="E3" s="8"/>
      <c r="F3" s="7"/>
      <c r="G3" s="8"/>
      <c r="H3" s="7"/>
      <c r="I3" s="7"/>
      <c r="J3" s="7"/>
    </row>
    <row r="4" spans="1:12" ht="13.5" thickBot="1">
      <c r="A4" s="5" t="s">
        <v>8</v>
      </c>
      <c r="B4" s="5" t="s">
        <v>17</v>
      </c>
      <c r="C4" s="8"/>
      <c r="D4" s="8"/>
      <c r="E4" s="8"/>
      <c r="F4" s="7"/>
      <c r="G4" s="8"/>
      <c r="H4" s="7"/>
      <c r="I4" s="7"/>
      <c r="J4" s="7"/>
      <c r="L4">
        <v>2003</v>
      </c>
    </row>
    <row r="5" spans="1:10" ht="6" customHeight="1" thickBot="1">
      <c r="A5" s="5"/>
      <c r="B5" s="7"/>
      <c r="C5" s="8"/>
      <c r="D5" s="8"/>
      <c r="E5" s="8"/>
      <c r="F5" s="7"/>
      <c r="G5" s="8"/>
      <c r="H5" s="7"/>
      <c r="I5" s="7"/>
      <c r="J5" s="7"/>
    </row>
    <row r="6" spans="1:12" ht="13.5" thickBot="1">
      <c r="A6" s="5">
        <v>1</v>
      </c>
      <c r="B6" s="7" t="s">
        <v>59</v>
      </c>
      <c r="C6" s="8">
        <v>250.65</v>
      </c>
      <c r="D6" s="8">
        <v>245.55</v>
      </c>
      <c r="E6" s="8">
        <v>266.56</v>
      </c>
      <c r="F6" s="7"/>
      <c r="G6" s="8">
        <f aca="true" t="shared" si="0" ref="G6:G18">IF(SUM(C6:E6)=0,"",SUM(C6:E6)/3)</f>
        <v>254.25333333333333</v>
      </c>
      <c r="H6" s="7"/>
      <c r="I6" s="7">
        <v>234.03</v>
      </c>
      <c r="J6" s="8">
        <f aca="true" t="shared" si="1" ref="J6:J18">IF(SUM(C6,D6,E6,I6,I6)/5=0,"",SUM(C6,D6,E6,I6,I6)/5)</f>
        <v>246.164</v>
      </c>
      <c r="L6" t="s">
        <v>8</v>
      </c>
    </row>
    <row r="7" spans="1:13" ht="13.5" thickBot="1">
      <c r="A7" s="5">
        <v>2</v>
      </c>
      <c r="B7" s="7" t="s">
        <v>71</v>
      </c>
      <c r="C7" s="8">
        <v>209</v>
      </c>
      <c r="D7" s="8">
        <v>222.77</v>
      </c>
      <c r="E7" s="8">
        <v>231.6</v>
      </c>
      <c r="F7" s="7"/>
      <c r="G7" s="8">
        <f t="shared" si="0"/>
        <v>221.12333333333333</v>
      </c>
      <c r="H7" s="7"/>
      <c r="I7" s="7">
        <v>210.17</v>
      </c>
      <c r="J7" s="8">
        <f t="shared" si="1"/>
        <v>216.74200000000002</v>
      </c>
      <c r="L7" t="s">
        <v>8</v>
      </c>
      <c r="M7" s="9" t="s">
        <v>9</v>
      </c>
    </row>
    <row r="8" spans="1:13" ht="13.5" thickBot="1">
      <c r="A8" s="5">
        <v>3</v>
      </c>
      <c r="B8" s="7" t="s">
        <v>37</v>
      </c>
      <c r="C8" s="8">
        <v>210.83</v>
      </c>
      <c r="D8" s="8">
        <v>210.5</v>
      </c>
      <c r="E8" s="8">
        <v>207.86</v>
      </c>
      <c r="F8" s="7"/>
      <c r="G8" s="8">
        <f t="shared" si="0"/>
        <v>209.73000000000002</v>
      </c>
      <c r="H8" s="7"/>
      <c r="I8" s="7">
        <v>221.62</v>
      </c>
      <c r="J8" s="8">
        <f t="shared" si="1"/>
        <v>214.48600000000002</v>
      </c>
      <c r="L8" t="s">
        <v>8</v>
      </c>
      <c r="M8" t="s">
        <v>10</v>
      </c>
    </row>
    <row r="9" spans="1:13" ht="13.5" thickBot="1">
      <c r="A9" s="5">
        <v>4</v>
      </c>
      <c r="B9" s="7" t="s">
        <v>44</v>
      </c>
      <c r="C9" s="8">
        <v>217.28</v>
      </c>
      <c r="D9" s="8">
        <v>224.32</v>
      </c>
      <c r="E9" s="8">
        <v>200.53</v>
      </c>
      <c r="F9" s="7"/>
      <c r="G9" s="8">
        <f t="shared" si="0"/>
        <v>214.04333333333332</v>
      </c>
      <c r="H9" s="7"/>
      <c r="I9" s="7">
        <v>210.8</v>
      </c>
      <c r="J9" s="8">
        <f t="shared" si="1"/>
        <v>212.746</v>
      </c>
      <c r="L9" t="s">
        <v>8</v>
      </c>
      <c r="M9" t="s">
        <v>11</v>
      </c>
    </row>
    <row r="10" spans="1:13" ht="13.5" thickBot="1">
      <c r="A10" s="5">
        <v>5</v>
      </c>
      <c r="B10" s="7" t="s">
        <v>60</v>
      </c>
      <c r="C10" s="8">
        <v>207.85</v>
      </c>
      <c r="D10" s="8">
        <v>205.65</v>
      </c>
      <c r="E10" s="8">
        <v>203.28</v>
      </c>
      <c r="F10" s="7"/>
      <c r="G10" s="8">
        <f t="shared" si="0"/>
        <v>205.59333333333333</v>
      </c>
      <c r="H10" s="7"/>
      <c r="I10" s="7">
        <v>203.83</v>
      </c>
      <c r="J10" s="8">
        <f t="shared" si="1"/>
        <v>204.888</v>
      </c>
      <c r="L10" t="s">
        <v>8</v>
      </c>
      <c r="M10" t="s">
        <v>12</v>
      </c>
    </row>
    <row r="11" spans="1:12" ht="13.5" thickBot="1">
      <c r="A11" s="5">
        <v>6</v>
      </c>
      <c r="B11" s="7" t="s">
        <v>61</v>
      </c>
      <c r="C11" s="8">
        <v>212.92</v>
      </c>
      <c r="D11" s="8">
        <v>206.03</v>
      </c>
      <c r="E11" s="8">
        <v>201.56</v>
      </c>
      <c r="F11" s="7"/>
      <c r="G11" s="8">
        <f t="shared" si="0"/>
        <v>206.83666666666667</v>
      </c>
      <c r="H11" s="7"/>
      <c r="I11" s="7">
        <v>200.89</v>
      </c>
      <c r="J11" s="8">
        <f t="shared" si="1"/>
        <v>204.458</v>
      </c>
      <c r="L11" t="s">
        <v>8</v>
      </c>
    </row>
    <row r="12" spans="1:12" ht="13.5" thickBot="1">
      <c r="A12" s="5">
        <v>7</v>
      </c>
      <c r="B12" s="7" t="s">
        <v>62</v>
      </c>
      <c r="C12" s="8">
        <v>197.25</v>
      </c>
      <c r="D12" s="8">
        <v>217.32</v>
      </c>
      <c r="E12" s="8">
        <v>203</v>
      </c>
      <c r="F12" s="7"/>
      <c r="G12" s="8">
        <f t="shared" si="0"/>
        <v>205.85666666666665</v>
      </c>
      <c r="H12" s="7"/>
      <c r="I12" s="7">
        <v>197.76</v>
      </c>
      <c r="J12" s="8">
        <f t="shared" si="1"/>
        <v>202.618</v>
      </c>
      <c r="L12" t="s">
        <v>8</v>
      </c>
    </row>
    <row r="13" spans="1:12" ht="13.5" thickBot="1">
      <c r="A13" s="5">
        <v>8</v>
      </c>
      <c r="B13" s="7" t="s">
        <v>45</v>
      </c>
      <c r="C13" s="8">
        <v>201.99</v>
      </c>
      <c r="D13" s="8">
        <v>192.16</v>
      </c>
      <c r="E13" s="8">
        <v>190.75</v>
      </c>
      <c r="F13" s="7"/>
      <c r="G13" s="8">
        <f t="shared" si="0"/>
        <v>194.96666666666667</v>
      </c>
      <c r="H13" s="7"/>
      <c r="I13" s="7">
        <v>193.12</v>
      </c>
      <c r="J13" s="8">
        <f t="shared" si="1"/>
        <v>194.228</v>
      </c>
      <c r="L13" t="s">
        <v>13</v>
      </c>
    </row>
    <row r="14" spans="1:12" ht="13.5" thickBot="1">
      <c r="A14" s="5">
        <v>9</v>
      </c>
      <c r="B14" s="7" t="s">
        <v>70</v>
      </c>
      <c r="C14" s="8"/>
      <c r="D14" s="8">
        <v>230</v>
      </c>
      <c r="E14" s="8">
        <v>210.53</v>
      </c>
      <c r="F14" s="7"/>
      <c r="G14" s="8">
        <f t="shared" si="0"/>
        <v>146.84333333333333</v>
      </c>
      <c r="H14" s="7"/>
      <c r="I14" s="7">
        <v>212.67</v>
      </c>
      <c r="J14" s="8">
        <f t="shared" si="1"/>
        <v>173.17399999999998</v>
      </c>
      <c r="L14" t="s">
        <v>8</v>
      </c>
    </row>
    <row r="15" spans="1:10" ht="13.5" thickBot="1">
      <c r="A15" s="5"/>
      <c r="B15" s="16" t="s">
        <v>158</v>
      </c>
      <c r="C15" s="8"/>
      <c r="D15" s="8"/>
      <c r="E15" s="8"/>
      <c r="F15" s="7"/>
      <c r="G15" s="8"/>
      <c r="H15" s="7"/>
      <c r="I15" s="7"/>
      <c r="J15" s="8"/>
    </row>
    <row r="16" spans="1:12" ht="13.5" thickBot="1">
      <c r="A16" s="5">
        <v>10</v>
      </c>
      <c r="B16" s="7" t="s">
        <v>66</v>
      </c>
      <c r="C16" s="8">
        <v>217.88</v>
      </c>
      <c r="D16" s="8">
        <v>235.68</v>
      </c>
      <c r="E16" s="8">
        <v>202.62</v>
      </c>
      <c r="F16" s="7"/>
      <c r="G16" s="8">
        <f t="shared" si="0"/>
        <v>218.7266666666667</v>
      </c>
      <c r="H16" s="7"/>
      <c r="I16" s="7"/>
      <c r="J16" s="8">
        <f t="shared" si="1"/>
        <v>131.23600000000002</v>
      </c>
      <c r="L16" t="s">
        <v>8</v>
      </c>
    </row>
    <row r="17" spans="1:12" ht="13.5" thickBot="1">
      <c r="A17" s="5">
        <v>11</v>
      </c>
      <c r="B17" s="7" t="s">
        <v>41</v>
      </c>
      <c r="C17" s="8">
        <v>225</v>
      </c>
      <c r="D17" s="8">
        <v>195.59</v>
      </c>
      <c r="E17" s="8">
        <v>192.73</v>
      </c>
      <c r="F17" s="7"/>
      <c r="G17" s="8">
        <f t="shared" si="0"/>
        <v>204.44000000000003</v>
      </c>
      <c r="H17" s="7"/>
      <c r="I17" s="7"/>
      <c r="J17" s="8">
        <f t="shared" si="1"/>
        <v>122.66400000000002</v>
      </c>
      <c r="K17" t="s">
        <v>152</v>
      </c>
      <c r="L17" t="s">
        <v>8</v>
      </c>
    </row>
    <row r="18" spans="1:10" ht="13.5" thickBot="1">
      <c r="A18" s="5"/>
      <c r="B18" s="7"/>
      <c r="C18" s="8"/>
      <c r="D18" s="8"/>
      <c r="E18" s="8"/>
      <c r="F18" s="7"/>
      <c r="G18" s="8">
        <f t="shared" si="0"/>
      </c>
      <c r="H18" s="7"/>
      <c r="I18" s="7"/>
      <c r="J18" s="8">
        <f t="shared" si="1"/>
      </c>
    </row>
    <row r="19" spans="1:10" s="1" customFormat="1" ht="13.5" thickBot="1">
      <c r="A19" s="5" t="s">
        <v>13</v>
      </c>
      <c r="B19" s="5" t="s">
        <v>18</v>
      </c>
      <c r="C19" s="6" t="s">
        <v>2</v>
      </c>
      <c r="D19" s="6" t="s">
        <v>3</v>
      </c>
      <c r="E19" s="6" t="s">
        <v>4</v>
      </c>
      <c r="F19" s="5"/>
      <c r="G19" s="8"/>
      <c r="H19" s="5"/>
      <c r="I19" s="5"/>
      <c r="J19" s="8"/>
    </row>
    <row r="20" spans="1:10" s="1" customFormat="1" ht="6" customHeight="1" thickBot="1">
      <c r="A20" s="5"/>
      <c r="B20" s="5"/>
      <c r="C20" s="6"/>
      <c r="D20" s="6"/>
      <c r="E20" s="6"/>
      <c r="F20" s="5"/>
      <c r="G20" s="8">
        <f>IF(SUM(C20:E20)=0,"",SUM(C20:E20)/3)</f>
      </c>
      <c r="H20" s="5"/>
      <c r="I20" s="5"/>
      <c r="J20" s="8"/>
    </row>
    <row r="21" spans="1:12" ht="13.5" thickBot="1">
      <c r="A21" s="5">
        <v>1</v>
      </c>
      <c r="B21" s="7" t="s">
        <v>39</v>
      </c>
      <c r="C21" s="8">
        <v>212.33</v>
      </c>
      <c r="D21" s="8">
        <v>217.2</v>
      </c>
      <c r="E21" s="8">
        <v>202.93</v>
      </c>
      <c r="F21" s="7"/>
      <c r="G21" s="8">
        <f aca="true" t="shared" si="2" ref="G21:G33">IF(SUM(C21:E21)=0,"",SUM(C21:E21)/3)</f>
        <v>210.82000000000002</v>
      </c>
      <c r="H21" s="7"/>
      <c r="I21" s="7">
        <v>200.83</v>
      </c>
      <c r="J21" s="8">
        <f aca="true" t="shared" si="3" ref="J21:J32">IF(SUM(C21,D21,E21,I21,I21)/5=0,"",SUM(C21,D21,E21,I21,I21)/5)</f>
        <v>206.824</v>
      </c>
      <c r="L21" t="s">
        <v>8</v>
      </c>
    </row>
    <row r="22" spans="1:12" ht="13.5" thickBot="1">
      <c r="A22" s="5">
        <v>2</v>
      </c>
      <c r="B22" s="7" t="s">
        <v>68</v>
      </c>
      <c r="C22" s="8">
        <v>216.96</v>
      </c>
      <c r="D22" s="8">
        <v>200.4</v>
      </c>
      <c r="E22" s="8">
        <v>201.36</v>
      </c>
      <c r="F22" s="7"/>
      <c r="G22" s="8">
        <f t="shared" si="2"/>
        <v>206.24</v>
      </c>
      <c r="H22" s="7"/>
      <c r="I22" s="7">
        <v>194.95</v>
      </c>
      <c r="J22" s="8">
        <f t="shared" si="3"/>
        <v>201.72400000000002</v>
      </c>
      <c r="L22" t="s">
        <v>8</v>
      </c>
    </row>
    <row r="23" spans="1:12" ht="13.5" thickBot="1">
      <c r="A23" s="5">
        <v>3</v>
      </c>
      <c r="B23" s="7" t="s">
        <v>47</v>
      </c>
      <c r="C23" s="8">
        <v>190.62</v>
      </c>
      <c r="D23" s="8">
        <v>187.59</v>
      </c>
      <c r="E23" s="8">
        <v>186.11</v>
      </c>
      <c r="F23" s="7"/>
      <c r="G23" s="8">
        <f t="shared" si="2"/>
        <v>188.10666666666668</v>
      </c>
      <c r="H23" s="7"/>
      <c r="I23" s="7">
        <v>198.6</v>
      </c>
      <c r="J23" s="8">
        <f>IF(SUM(C23,D23,E23,I23,I23)/5=0,"",SUM(C23,D23,E23,I23,I23)/5)</f>
        <v>192.30400000000003</v>
      </c>
      <c r="L23" t="s">
        <v>13</v>
      </c>
    </row>
    <row r="24" spans="1:12" ht="13.5" thickBot="1">
      <c r="A24" s="5">
        <v>4</v>
      </c>
      <c r="B24" s="7" t="s">
        <v>87</v>
      </c>
      <c r="C24" s="8">
        <v>189.7</v>
      </c>
      <c r="D24" s="8">
        <v>189.82</v>
      </c>
      <c r="E24" s="8">
        <v>171.01</v>
      </c>
      <c r="F24" s="7"/>
      <c r="G24" s="8">
        <f>IF(SUM(C24:E24)=0,"",SUM(C24:E24)/3)</f>
        <v>183.51</v>
      </c>
      <c r="H24" s="7"/>
      <c r="I24" s="7">
        <v>191.6</v>
      </c>
      <c r="J24" s="8">
        <f>IF(SUM(C24,D24,E24,I24,I24)/5=0,"",SUM(C24,D24,E24,I24,I24)/5)</f>
        <v>186.746</v>
      </c>
      <c r="L24" t="s">
        <v>13</v>
      </c>
    </row>
    <row r="25" spans="1:12" ht="13.5" thickBot="1">
      <c r="A25" s="5">
        <v>5</v>
      </c>
      <c r="B25" s="7" t="s">
        <v>63</v>
      </c>
      <c r="C25" s="8">
        <v>194.46</v>
      </c>
      <c r="D25" s="8">
        <v>194.97</v>
      </c>
      <c r="E25" s="8">
        <v>174.6</v>
      </c>
      <c r="F25" s="7"/>
      <c r="G25" s="8">
        <f t="shared" si="2"/>
        <v>188.01</v>
      </c>
      <c r="H25" s="7"/>
      <c r="I25" s="7">
        <v>182</v>
      </c>
      <c r="J25" s="8">
        <f t="shared" si="3"/>
        <v>185.606</v>
      </c>
      <c r="L25" t="s">
        <v>13</v>
      </c>
    </row>
    <row r="26" spans="1:12" ht="13.5" thickBot="1">
      <c r="A26" s="5">
        <v>6</v>
      </c>
      <c r="B26" s="7" t="s">
        <v>72</v>
      </c>
      <c r="C26" s="8">
        <v>173.41</v>
      </c>
      <c r="D26" s="8">
        <v>174.33</v>
      </c>
      <c r="E26" s="8">
        <v>173.87</v>
      </c>
      <c r="F26" s="7"/>
      <c r="G26" s="8">
        <f t="shared" si="2"/>
        <v>173.87</v>
      </c>
      <c r="H26" s="7"/>
      <c r="I26" s="7">
        <v>169.69</v>
      </c>
      <c r="J26" s="8">
        <f t="shared" si="3"/>
        <v>172.198</v>
      </c>
      <c r="L26" t="s">
        <v>13</v>
      </c>
    </row>
    <row r="27" spans="1:12" ht="13.5" thickBot="1">
      <c r="A27" s="5">
        <v>7</v>
      </c>
      <c r="B27" s="7" t="s">
        <v>88</v>
      </c>
      <c r="C27" s="8"/>
      <c r="D27" s="13" t="s">
        <v>115</v>
      </c>
      <c r="E27" s="8"/>
      <c r="F27" s="7"/>
      <c r="G27" s="8">
        <f>IF(SUM(C27:E27)=0,"",SUM(C27:E27)/3)</f>
      </c>
      <c r="H27" s="7"/>
      <c r="I27" s="15" t="s">
        <v>115</v>
      </c>
      <c r="J27" s="8">
        <v>0</v>
      </c>
      <c r="L27" t="s">
        <v>13</v>
      </c>
    </row>
    <row r="28" spans="1:12" ht="13.5" thickBot="1">
      <c r="A28" s="5">
        <v>8</v>
      </c>
      <c r="B28" s="7" t="s">
        <v>85</v>
      </c>
      <c r="C28" s="8"/>
      <c r="D28" s="8">
        <v>184.21</v>
      </c>
      <c r="E28" s="8">
        <v>181.1</v>
      </c>
      <c r="F28" s="7"/>
      <c r="G28" s="8">
        <f>IF(SUM(C28:E28)=0,"",SUM(C28:E28)/3)</f>
        <v>121.77</v>
      </c>
      <c r="H28" s="7"/>
      <c r="I28" s="7">
        <v>191.59</v>
      </c>
      <c r="J28" s="8">
        <f>IF(SUM(C28,D28,E28,I28,I28)/5=0,"",SUM(C28,D28,E28,I28,I28)/5)</f>
        <v>149.698</v>
      </c>
      <c r="K28" t="s">
        <v>152</v>
      </c>
      <c r="L28" t="s">
        <v>13</v>
      </c>
    </row>
    <row r="29" spans="1:12" ht="13.5" thickBot="1">
      <c r="A29" s="5">
        <v>9</v>
      </c>
      <c r="B29" s="7" t="s">
        <v>64</v>
      </c>
      <c r="C29" s="8"/>
      <c r="D29" s="8">
        <v>190.65</v>
      </c>
      <c r="E29" s="8">
        <v>181.97</v>
      </c>
      <c r="F29" s="7"/>
      <c r="G29" s="8">
        <f t="shared" si="2"/>
        <v>124.20666666666666</v>
      </c>
      <c r="H29" s="7"/>
      <c r="I29" s="7">
        <v>181.91</v>
      </c>
      <c r="J29" s="8">
        <f t="shared" si="3"/>
        <v>147.28799999999998</v>
      </c>
      <c r="K29" t="s">
        <v>152</v>
      </c>
      <c r="L29" t="s">
        <v>13</v>
      </c>
    </row>
    <row r="30" spans="1:10" ht="13.5" thickBot="1">
      <c r="A30" s="5"/>
      <c r="B30" s="16" t="s">
        <v>158</v>
      </c>
      <c r="C30" s="8"/>
      <c r="D30" s="8"/>
      <c r="E30" s="8"/>
      <c r="F30" s="7"/>
      <c r="G30" s="8"/>
      <c r="H30" s="7"/>
      <c r="I30" s="7"/>
      <c r="J30" s="8"/>
    </row>
    <row r="31" spans="1:12" ht="13.5" thickBot="1">
      <c r="A31" s="5">
        <v>10</v>
      </c>
      <c r="B31" s="7" t="s">
        <v>26</v>
      </c>
      <c r="C31" s="8">
        <v>189.54</v>
      </c>
      <c r="D31" s="8">
        <v>188.2</v>
      </c>
      <c r="E31" s="8">
        <v>189.97</v>
      </c>
      <c r="F31" s="7"/>
      <c r="G31" s="8">
        <f t="shared" si="2"/>
        <v>189.23666666666668</v>
      </c>
      <c r="H31" s="7"/>
      <c r="I31" s="7"/>
      <c r="J31" s="8">
        <f t="shared" si="3"/>
        <v>113.542</v>
      </c>
      <c r="L31" t="s">
        <v>13</v>
      </c>
    </row>
    <row r="32" spans="1:12" ht="13.5" thickBot="1">
      <c r="A32" s="5">
        <v>11</v>
      </c>
      <c r="B32" s="7" t="s">
        <v>74</v>
      </c>
      <c r="C32" s="8">
        <v>170.84</v>
      </c>
      <c r="D32" s="8">
        <v>194.97</v>
      </c>
      <c r="E32" s="8">
        <v>175.43</v>
      </c>
      <c r="F32" s="7"/>
      <c r="G32" s="8">
        <f t="shared" si="2"/>
        <v>180.41333333333333</v>
      </c>
      <c r="H32" s="7"/>
      <c r="I32" s="7"/>
      <c r="J32" s="8">
        <f t="shared" si="3"/>
        <v>108.248</v>
      </c>
      <c r="L32" t="s">
        <v>13</v>
      </c>
    </row>
    <row r="33" spans="1:12" ht="13.5" thickBot="1">
      <c r="A33" s="5">
        <v>12</v>
      </c>
      <c r="B33" s="7" t="s">
        <v>75</v>
      </c>
      <c r="C33" s="8">
        <v>173.57</v>
      </c>
      <c r="D33" s="8">
        <v>171.09</v>
      </c>
      <c r="E33" s="8">
        <v>164.14</v>
      </c>
      <c r="F33" s="7"/>
      <c r="G33" s="8">
        <f t="shared" si="2"/>
        <v>169.6</v>
      </c>
      <c r="H33" s="7"/>
      <c r="I33" s="7"/>
      <c r="J33" s="8">
        <f>IF(SUM(C33,D33,E33,I33,I33)/5=0,"",SUM(C33,D33,E33,I33,I33)/5)</f>
        <v>101.75999999999999</v>
      </c>
      <c r="L33" t="s">
        <v>13</v>
      </c>
    </row>
    <row r="34" spans="1:12" ht="13.5" thickBot="1">
      <c r="A34" s="5">
        <v>13</v>
      </c>
      <c r="B34" s="7" t="s">
        <v>76</v>
      </c>
      <c r="C34" s="8"/>
      <c r="D34" s="13" t="s">
        <v>115</v>
      </c>
      <c r="E34" s="8"/>
      <c r="F34" s="7"/>
      <c r="G34" s="8">
        <f>IF(SUM(C34:E34)=0,"",SUM(C34:E34)/3)</f>
      </c>
      <c r="H34" s="7"/>
      <c r="I34" s="7"/>
      <c r="J34" s="8">
        <f>IF(SUM(C34,D34,E34,I34,I34)/5=0,"",SUM(C34,D34,E34,I34,I34)/5)</f>
      </c>
      <c r="K34" t="s">
        <v>152</v>
      </c>
      <c r="L34" t="s">
        <v>13</v>
      </c>
    </row>
    <row r="35" spans="1:10" ht="13.5" thickBot="1">
      <c r="A35" s="5"/>
      <c r="B35" s="7"/>
      <c r="C35" s="8"/>
      <c r="D35" s="8"/>
      <c r="E35" s="8"/>
      <c r="F35" s="7"/>
      <c r="G35" s="8"/>
      <c r="H35" s="7"/>
      <c r="I35" s="7"/>
      <c r="J35" s="8"/>
    </row>
    <row r="36" spans="1:12" s="1" customFormat="1" ht="13.5" thickBot="1">
      <c r="A36" s="5" t="s">
        <v>14</v>
      </c>
      <c r="B36" s="5" t="s">
        <v>19</v>
      </c>
      <c r="C36" s="6" t="s">
        <v>3</v>
      </c>
      <c r="D36" s="6"/>
      <c r="E36" s="6" t="s">
        <v>3</v>
      </c>
      <c r="F36" s="5"/>
      <c r="G36" s="6"/>
      <c r="H36" s="5"/>
      <c r="I36" s="5"/>
      <c r="J36" s="8"/>
      <c r="K36"/>
      <c r="L36"/>
    </row>
    <row r="37" spans="1:10" s="1" customFormat="1" ht="6" customHeight="1" thickBot="1">
      <c r="A37" s="5"/>
      <c r="B37" s="5"/>
      <c r="C37" s="6"/>
      <c r="D37" s="6"/>
      <c r="E37" s="6"/>
      <c r="F37" s="5"/>
      <c r="G37" s="6"/>
      <c r="H37" s="5"/>
      <c r="I37" s="5"/>
      <c r="J37" s="8"/>
    </row>
    <row r="38" spans="1:12" ht="13.5" thickBot="1">
      <c r="A38" s="5">
        <v>1</v>
      </c>
      <c r="B38" s="7" t="s">
        <v>49</v>
      </c>
      <c r="C38" s="8">
        <v>185.6</v>
      </c>
      <c r="D38" s="8"/>
      <c r="E38" s="8">
        <v>177.65</v>
      </c>
      <c r="F38" s="7"/>
      <c r="G38" s="8">
        <f>IF(SUM(C38,E38)=0,"",SUM(C38:E38)/2)</f>
        <v>181.625</v>
      </c>
      <c r="H38" s="7"/>
      <c r="I38" s="7">
        <v>180.02</v>
      </c>
      <c r="J38" s="8">
        <f aca="true" t="shared" si="4" ref="J38:J46">IF(SUM(C38,E38,I38,I38)/5=0,"",SUM(C38,E38,I38,I38)/4)</f>
        <v>180.8225</v>
      </c>
      <c r="K38" s="1"/>
      <c r="L38" t="s">
        <v>13</v>
      </c>
    </row>
    <row r="39" spans="1:12" ht="13.5" thickBot="1">
      <c r="A39" s="5">
        <v>2</v>
      </c>
      <c r="B39" s="7" t="s">
        <v>65</v>
      </c>
      <c r="C39" s="8">
        <v>170.78</v>
      </c>
      <c r="D39" s="8"/>
      <c r="E39" s="8">
        <v>162.76</v>
      </c>
      <c r="F39" s="7"/>
      <c r="G39" s="8">
        <f aca="true" t="shared" si="5" ref="G39:G46">IF(SUM(C39,E39)=0,"",SUM(C39:E39)/2)</f>
        <v>166.76999999999998</v>
      </c>
      <c r="H39" s="7"/>
      <c r="I39" s="7">
        <v>156.76</v>
      </c>
      <c r="J39" s="8">
        <f t="shared" si="4"/>
        <v>161.765</v>
      </c>
      <c r="L39" t="s">
        <v>13</v>
      </c>
    </row>
    <row r="40" spans="1:12" ht="13.5" thickBot="1">
      <c r="A40" s="5">
        <v>3</v>
      </c>
      <c r="B40" s="7" t="s">
        <v>153</v>
      </c>
      <c r="C40" s="8"/>
      <c r="D40" s="8"/>
      <c r="E40" s="8"/>
      <c r="F40" s="7"/>
      <c r="G40" s="8">
        <f>IF(SUM(C40,E40)=0,"",SUM(C40:E40)/2)</f>
      </c>
      <c r="H40" s="7"/>
      <c r="I40" s="7">
        <v>164.74</v>
      </c>
      <c r="J40" s="8">
        <f>IF(SUM(C40,E40,I40,I40)/5=0,"",SUM(C40,E40,I40,I40)/4)</f>
        <v>82.37</v>
      </c>
      <c r="K40" t="s">
        <v>152</v>
      </c>
      <c r="L40" t="s">
        <v>13</v>
      </c>
    </row>
    <row r="41" spans="1:10" ht="13.5" thickBot="1">
      <c r="A41" s="5"/>
      <c r="B41" s="16" t="s">
        <v>158</v>
      </c>
      <c r="C41" s="8"/>
      <c r="D41" s="8"/>
      <c r="E41" s="8"/>
      <c r="F41" s="7"/>
      <c r="G41" s="8"/>
      <c r="H41" s="7"/>
      <c r="I41" s="7"/>
      <c r="J41" s="8"/>
    </row>
    <row r="42" spans="1:12" ht="13.5" thickBot="1">
      <c r="A42" s="5">
        <v>4</v>
      </c>
      <c r="B42" s="7" t="s">
        <v>73</v>
      </c>
      <c r="C42" s="8">
        <v>174.07</v>
      </c>
      <c r="D42" s="8"/>
      <c r="E42" s="8">
        <v>159.43</v>
      </c>
      <c r="F42" s="7"/>
      <c r="G42" s="8">
        <f t="shared" si="5"/>
        <v>166.75</v>
      </c>
      <c r="H42" s="7"/>
      <c r="I42" s="7"/>
      <c r="J42" s="8">
        <f t="shared" si="4"/>
        <v>83.375</v>
      </c>
      <c r="L42" t="s">
        <v>160</v>
      </c>
    </row>
    <row r="43" spans="1:12" ht="13.5" thickBot="1">
      <c r="A43" s="5">
        <v>5</v>
      </c>
      <c r="B43" s="7" t="s">
        <v>67</v>
      </c>
      <c r="C43" s="8">
        <v>166.18</v>
      </c>
      <c r="D43" s="8"/>
      <c r="E43" s="8">
        <v>157.99</v>
      </c>
      <c r="F43" s="7"/>
      <c r="G43" s="8">
        <f t="shared" si="5"/>
        <v>162.085</v>
      </c>
      <c r="H43" s="7"/>
      <c r="I43" s="7"/>
      <c r="J43" s="8">
        <f t="shared" si="4"/>
        <v>81.0425</v>
      </c>
      <c r="L43" t="s">
        <v>160</v>
      </c>
    </row>
    <row r="44" spans="1:12" ht="13.5" thickBot="1">
      <c r="A44" s="5">
        <v>6</v>
      </c>
      <c r="B44" s="7" t="s">
        <v>69</v>
      </c>
      <c r="C44" s="8">
        <v>117.78</v>
      </c>
      <c r="D44" s="8"/>
      <c r="E44" s="8">
        <v>113.96</v>
      </c>
      <c r="F44" s="7"/>
      <c r="G44" s="8">
        <f t="shared" si="5"/>
        <v>115.87</v>
      </c>
      <c r="H44" s="7"/>
      <c r="I44" s="7"/>
      <c r="J44" s="8">
        <f t="shared" si="4"/>
        <v>57.935</v>
      </c>
      <c r="L44" t="s">
        <v>14</v>
      </c>
    </row>
    <row r="45" spans="1:12" ht="13.5" thickBot="1">
      <c r="A45" s="5">
        <v>7</v>
      </c>
      <c r="B45" s="7" t="s">
        <v>57</v>
      </c>
      <c r="C45" s="8">
        <v>140.42</v>
      </c>
      <c r="D45" s="8"/>
      <c r="E45" s="8"/>
      <c r="F45" s="7"/>
      <c r="G45" s="8">
        <f t="shared" si="5"/>
        <v>70.21</v>
      </c>
      <c r="H45" s="7"/>
      <c r="I45" s="7"/>
      <c r="J45" s="8">
        <f t="shared" si="4"/>
        <v>35.105</v>
      </c>
      <c r="K45" t="s">
        <v>152</v>
      </c>
      <c r="L45" t="s">
        <v>14</v>
      </c>
    </row>
    <row r="46" spans="1:10" ht="13.5" thickBot="1">
      <c r="A46" s="5"/>
      <c r="B46" s="7"/>
      <c r="C46" s="8"/>
      <c r="D46" s="8"/>
      <c r="E46" s="8"/>
      <c r="F46" s="7"/>
      <c r="G46" s="8">
        <f t="shared" si="5"/>
      </c>
      <c r="H46" s="7"/>
      <c r="I46" s="7"/>
      <c r="J46" s="8">
        <f t="shared" si="4"/>
      </c>
    </row>
    <row r="47" spans="1:10" ht="12.75">
      <c r="A47" s="17"/>
      <c r="B47" s="18"/>
      <c r="C47" s="20" t="s">
        <v>159</v>
      </c>
      <c r="D47" s="20"/>
      <c r="E47" s="20"/>
      <c r="F47" s="17"/>
      <c r="G47" s="20"/>
      <c r="H47" s="17"/>
      <c r="I47" s="17"/>
      <c r="J47" s="19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&amp;L&amp;"Arial,Vet"&amp;12Belgisch Kampioenschap Surfcasting 2002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2">
      <selection activeCell="E25" sqref="E25"/>
    </sheetView>
  </sheetViews>
  <sheetFormatPr defaultColWidth="9.140625" defaultRowHeight="12.75"/>
  <cols>
    <col min="2" max="2" width="19.28125" style="0" customWidth="1"/>
  </cols>
  <sheetData>
    <row r="2" ht="12.75">
      <c r="A2" t="s">
        <v>20</v>
      </c>
    </row>
    <row r="4" ht="12.75">
      <c r="B4" t="s">
        <v>36</v>
      </c>
    </row>
    <row r="5" ht="12.75">
      <c r="F5" t="s">
        <v>22</v>
      </c>
    </row>
    <row r="6" spans="1:6" ht="12.75">
      <c r="A6" t="s">
        <v>25</v>
      </c>
      <c r="B6" t="s">
        <v>1</v>
      </c>
      <c r="C6" t="s">
        <v>21</v>
      </c>
      <c r="F6" t="s">
        <v>23</v>
      </c>
    </row>
    <row r="7" ht="12.75">
      <c r="F7" t="s">
        <v>24</v>
      </c>
    </row>
    <row r="8" spans="1:3" ht="12.75">
      <c r="A8">
        <v>1</v>
      </c>
      <c r="B8" t="s">
        <v>26</v>
      </c>
      <c r="C8" t="s">
        <v>27</v>
      </c>
    </row>
    <row r="9" spans="1:3" ht="12.75">
      <c r="A9">
        <v>2</v>
      </c>
      <c r="B9" t="s">
        <v>28</v>
      </c>
      <c r="C9" t="s">
        <v>29</v>
      </c>
    </row>
    <row r="10" spans="1:3" ht="12.75">
      <c r="A10">
        <v>3</v>
      </c>
      <c r="B10" t="s">
        <v>30</v>
      </c>
      <c r="C10" t="s">
        <v>31</v>
      </c>
    </row>
    <row r="11" spans="1:3" ht="12.75">
      <c r="A11">
        <v>4</v>
      </c>
      <c r="B11" t="s">
        <v>34</v>
      </c>
      <c r="C11" t="s">
        <v>35</v>
      </c>
    </row>
    <row r="12" spans="1:3" ht="12.75">
      <c r="A12">
        <v>5</v>
      </c>
      <c r="B12" t="s">
        <v>32</v>
      </c>
      <c r="C12" t="s">
        <v>33</v>
      </c>
    </row>
    <row r="14" ht="12.75">
      <c r="B14" t="s">
        <v>84</v>
      </c>
    </row>
    <row r="16" spans="1:3" ht="12.75">
      <c r="A16" t="s">
        <v>25</v>
      </c>
      <c r="B16" t="s">
        <v>1</v>
      </c>
      <c r="C16" t="s">
        <v>21</v>
      </c>
    </row>
    <row r="18" spans="1:3" ht="12.75">
      <c r="A18">
        <v>1</v>
      </c>
      <c r="B18" t="s">
        <v>37</v>
      </c>
      <c r="C18" t="s">
        <v>38</v>
      </c>
    </row>
    <row r="19" spans="1:3" ht="12.75">
      <c r="A19">
        <v>2</v>
      </c>
      <c r="B19" t="s">
        <v>39</v>
      </c>
      <c r="C19" t="s">
        <v>40</v>
      </c>
    </row>
    <row r="20" spans="1:3" ht="12.75">
      <c r="A20">
        <v>3</v>
      </c>
      <c r="B20" t="s">
        <v>41</v>
      </c>
      <c r="C20" t="s">
        <v>42</v>
      </c>
    </row>
    <row r="21" spans="1:3" ht="12.75">
      <c r="A21">
        <v>4</v>
      </c>
      <c r="B21" t="s">
        <v>44</v>
      </c>
      <c r="C21" t="s">
        <v>43</v>
      </c>
    </row>
    <row r="22" spans="1:3" ht="12.75">
      <c r="A22">
        <v>5</v>
      </c>
      <c r="B22" t="s">
        <v>45</v>
      </c>
      <c r="C22" t="s">
        <v>46</v>
      </c>
    </row>
    <row r="23" spans="1:3" ht="12.75">
      <c r="A23">
        <v>6</v>
      </c>
      <c r="B23" t="s">
        <v>47</v>
      </c>
      <c r="C23" t="s">
        <v>48</v>
      </c>
    </row>
    <row r="24" spans="1:3" ht="12.75">
      <c r="A24">
        <v>7</v>
      </c>
      <c r="B24" t="s">
        <v>49</v>
      </c>
      <c r="C24" t="s">
        <v>50</v>
      </c>
    </row>
    <row r="25" spans="1:3" ht="12.75">
      <c r="A25">
        <v>8</v>
      </c>
      <c r="B25" t="s">
        <v>51</v>
      </c>
      <c r="C25" t="s">
        <v>52</v>
      </c>
    </row>
    <row r="26" spans="1:3" ht="12.75">
      <c r="A26">
        <v>9</v>
      </c>
      <c r="B26" t="s">
        <v>53</v>
      </c>
      <c r="C26" t="s">
        <v>54</v>
      </c>
    </row>
    <row r="27" spans="1:3" ht="12.75">
      <c r="A27">
        <v>10</v>
      </c>
      <c r="B27" t="s">
        <v>55</v>
      </c>
      <c r="C27" t="s">
        <v>56</v>
      </c>
    </row>
    <row r="28" spans="1:3" ht="12.75">
      <c r="A28">
        <v>11</v>
      </c>
      <c r="B28" t="s">
        <v>57</v>
      </c>
      <c r="C28" t="s">
        <v>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G41"/>
  <sheetViews>
    <sheetView workbookViewId="0" topLeftCell="A1">
      <selection activeCell="G20" sqref="G20"/>
    </sheetView>
  </sheetViews>
  <sheetFormatPr defaultColWidth="9.140625" defaultRowHeight="12.75"/>
  <cols>
    <col min="2" max="2" width="23.7109375" style="0" customWidth="1"/>
    <col min="6" max="6" width="1.8515625" style="0" customWidth="1"/>
  </cols>
  <sheetData>
    <row r="1" ht="12.75">
      <c r="A1" t="s">
        <v>81</v>
      </c>
    </row>
    <row r="3" spans="1:7" ht="12.75">
      <c r="A3" t="s">
        <v>15</v>
      </c>
      <c r="B3" t="s">
        <v>16</v>
      </c>
      <c r="C3" t="s">
        <v>2</v>
      </c>
      <c r="D3" t="s">
        <v>3</v>
      </c>
      <c r="E3" t="s">
        <v>4</v>
      </c>
      <c r="G3" t="s">
        <v>82</v>
      </c>
    </row>
    <row r="5" spans="1:7" ht="12.75">
      <c r="A5">
        <v>1</v>
      </c>
      <c r="B5" t="s">
        <v>37</v>
      </c>
      <c r="C5">
        <v>210.83</v>
      </c>
      <c r="D5">
        <v>206.88</v>
      </c>
      <c r="E5">
        <v>202.61</v>
      </c>
      <c r="G5" t="s">
        <v>8</v>
      </c>
    </row>
    <row r="6" spans="1:7" ht="12.75">
      <c r="A6">
        <v>2</v>
      </c>
      <c r="B6" t="s">
        <v>41</v>
      </c>
      <c r="C6">
        <v>225</v>
      </c>
      <c r="D6">
        <v>195.59</v>
      </c>
      <c r="E6">
        <v>192.73</v>
      </c>
      <c r="G6" t="s">
        <v>8</v>
      </c>
    </row>
    <row r="7" spans="1:7" ht="12.75">
      <c r="A7">
        <v>3</v>
      </c>
      <c r="B7" t="s">
        <v>63</v>
      </c>
      <c r="D7">
        <v>174.84</v>
      </c>
      <c r="E7">
        <v>172.45</v>
      </c>
      <c r="G7" t="s">
        <v>13</v>
      </c>
    </row>
    <row r="8" spans="1:7" ht="12.75">
      <c r="A8">
        <v>4</v>
      </c>
      <c r="B8" t="s">
        <v>59</v>
      </c>
      <c r="C8" s="10">
        <v>245.76</v>
      </c>
      <c r="D8">
        <v>235.95</v>
      </c>
      <c r="E8">
        <v>245.84</v>
      </c>
      <c r="G8" t="s">
        <v>8</v>
      </c>
    </row>
    <row r="9" spans="1:7" ht="12.75">
      <c r="A9">
        <v>5</v>
      </c>
      <c r="B9" t="s">
        <v>57</v>
      </c>
      <c r="D9">
        <v>140.42</v>
      </c>
      <c r="G9" t="s">
        <v>14</v>
      </c>
    </row>
    <row r="10" spans="1:7" ht="12.75">
      <c r="A10">
        <v>6</v>
      </c>
      <c r="B10" t="s">
        <v>72</v>
      </c>
      <c r="C10">
        <v>157.69</v>
      </c>
      <c r="D10">
        <v>157.32</v>
      </c>
      <c r="E10">
        <v>139.81</v>
      </c>
      <c r="G10" t="s">
        <v>13</v>
      </c>
    </row>
    <row r="11" spans="1:7" ht="12.75">
      <c r="A11">
        <v>7</v>
      </c>
      <c r="B11" t="s">
        <v>67</v>
      </c>
      <c r="D11" s="10">
        <v>157.99</v>
      </c>
      <c r="G11" t="s">
        <v>83</v>
      </c>
    </row>
    <row r="12" spans="1:7" ht="12.75">
      <c r="A12">
        <v>8</v>
      </c>
      <c r="B12" t="s">
        <v>47</v>
      </c>
      <c r="D12" s="10">
        <v>187.59</v>
      </c>
      <c r="E12">
        <v>173.32</v>
      </c>
      <c r="G12" t="s">
        <v>13</v>
      </c>
    </row>
    <row r="13" spans="1:7" ht="12.75">
      <c r="A13">
        <v>9</v>
      </c>
      <c r="B13" t="s">
        <v>73</v>
      </c>
      <c r="D13">
        <v>159.43</v>
      </c>
      <c r="G13" t="s">
        <v>14</v>
      </c>
    </row>
    <row r="14" spans="1:7" ht="12.75">
      <c r="A14">
        <v>10</v>
      </c>
      <c r="B14" t="s">
        <v>45</v>
      </c>
      <c r="D14">
        <v>188.61</v>
      </c>
      <c r="E14">
        <v>187.36</v>
      </c>
      <c r="G14" t="s">
        <v>8</v>
      </c>
    </row>
    <row r="15" spans="1:7" ht="12.75">
      <c r="A15">
        <v>11</v>
      </c>
      <c r="B15" t="s">
        <v>44</v>
      </c>
      <c r="E15">
        <v>200.53</v>
      </c>
      <c r="G15" t="s">
        <v>8</v>
      </c>
    </row>
    <row r="16" spans="1:7" ht="12.75">
      <c r="A16">
        <v>12</v>
      </c>
      <c r="B16" t="s">
        <v>62</v>
      </c>
      <c r="D16" s="10">
        <v>190.5</v>
      </c>
      <c r="G16" t="s">
        <v>8</v>
      </c>
    </row>
    <row r="17" spans="1:7" ht="12.75">
      <c r="A17">
        <v>13</v>
      </c>
      <c r="B17" t="s">
        <v>65</v>
      </c>
      <c r="D17">
        <v>157.5</v>
      </c>
      <c r="G17" t="s">
        <v>14</v>
      </c>
    </row>
    <row r="18" spans="1:7" ht="12.75">
      <c r="A18">
        <v>14</v>
      </c>
      <c r="B18" t="s">
        <v>49</v>
      </c>
      <c r="D18">
        <v>169.65</v>
      </c>
      <c r="G18" t="s">
        <v>14</v>
      </c>
    </row>
    <row r="19" spans="1:7" ht="12.75">
      <c r="A19">
        <v>15</v>
      </c>
      <c r="B19" t="s">
        <v>39</v>
      </c>
      <c r="C19">
        <v>194.89</v>
      </c>
      <c r="D19">
        <v>193.97</v>
      </c>
      <c r="E19">
        <v>191.56</v>
      </c>
      <c r="G19" t="s">
        <v>13</v>
      </c>
    </row>
    <row r="25" ht="12.75">
      <c r="C25" s="10"/>
    </row>
    <row r="28" ht="12.75">
      <c r="D28" s="10"/>
    </row>
    <row r="29" ht="12.75">
      <c r="D29" s="10"/>
    </row>
    <row r="33" ht="12.75">
      <c r="D33" s="10"/>
    </row>
    <row r="41" ht="12.75">
      <c r="D41" s="1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27"/>
  <sheetViews>
    <sheetView workbookViewId="0" topLeftCell="A1">
      <selection activeCell="G24" sqref="G24"/>
    </sheetView>
  </sheetViews>
  <sheetFormatPr defaultColWidth="9.140625" defaultRowHeight="12.75"/>
  <cols>
    <col min="2" max="2" width="23.7109375" style="0" customWidth="1"/>
    <col min="3" max="5" width="9.140625" style="10" customWidth="1"/>
    <col min="6" max="6" width="2.28125" style="0" customWidth="1"/>
  </cols>
  <sheetData>
    <row r="1" ht="12.75">
      <c r="A1" t="s">
        <v>77</v>
      </c>
    </row>
    <row r="3" spans="1:7" ht="12.75">
      <c r="A3" t="s">
        <v>15</v>
      </c>
      <c r="B3" t="s">
        <v>16</v>
      </c>
      <c r="C3" s="10" t="s">
        <v>2</v>
      </c>
      <c r="D3" s="10" t="s">
        <v>3</v>
      </c>
      <c r="E3" s="10" t="s">
        <v>4</v>
      </c>
      <c r="G3" t="s">
        <v>82</v>
      </c>
    </row>
    <row r="5" spans="1:7" ht="12.75">
      <c r="A5">
        <v>1</v>
      </c>
      <c r="B5" t="s">
        <v>26</v>
      </c>
      <c r="C5" s="10">
        <v>189.54</v>
      </c>
      <c r="D5" s="10">
        <v>188.2</v>
      </c>
      <c r="E5" s="10">
        <v>169.74</v>
      </c>
      <c r="G5" t="s">
        <v>13</v>
      </c>
    </row>
    <row r="6" spans="1:7" ht="12.75">
      <c r="A6">
        <v>2</v>
      </c>
      <c r="B6" t="s">
        <v>68</v>
      </c>
      <c r="C6" s="10">
        <v>216.96</v>
      </c>
      <c r="D6" s="10">
        <v>200.4</v>
      </c>
      <c r="E6" s="10">
        <v>201.36</v>
      </c>
      <c r="G6" t="s">
        <v>13</v>
      </c>
    </row>
    <row r="7" spans="1:7" ht="12.75">
      <c r="A7">
        <v>3</v>
      </c>
      <c r="B7" t="s">
        <v>78</v>
      </c>
      <c r="D7" s="10">
        <v>117.78</v>
      </c>
      <c r="G7" t="s">
        <v>83</v>
      </c>
    </row>
    <row r="8" spans="1:7" ht="12.75">
      <c r="A8">
        <v>4</v>
      </c>
      <c r="B8" t="s">
        <v>65</v>
      </c>
      <c r="D8" s="10">
        <v>170.78</v>
      </c>
      <c r="G8" t="s">
        <v>14</v>
      </c>
    </row>
    <row r="9" spans="1:7" ht="12.75">
      <c r="A9">
        <v>5</v>
      </c>
      <c r="B9" t="s">
        <v>70</v>
      </c>
      <c r="D9" s="10">
        <v>230</v>
      </c>
      <c r="G9" t="s">
        <v>8</v>
      </c>
    </row>
    <row r="10" spans="1:7" ht="12.75">
      <c r="A10">
        <v>6</v>
      </c>
      <c r="B10" t="s">
        <v>72</v>
      </c>
      <c r="D10" s="10">
        <v>174.33</v>
      </c>
      <c r="E10" s="10">
        <v>173.87</v>
      </c>
      <c r="G10" t="s">
        <v>13</v>
      </c>
    </row>
    <row r="11" spans="1:7" ht="12.75">
      <c r="A11">
        <v>7</v>
      </c>
      <c r="B11" t="s">
        <v>67</v>
      </c>
      <c r="D11" s="10">
        <v>166.18</v>
      </c>
      <c r="G11" t="s">
        <v>83</v>
      </c>
    </row>
    <row r="12" spans="1:7" ht="12.75">
      <c r="A12">
        <v>8</v>
      </c>
      <c r="B12" t="s">
        <v>73</v>
      </c>
      <c r="C12" s="10">
        <v>177.11</v>
      </c>
      <c r="D12" s="10">
        <v>174.07</v>
      </c>
      <c r="G12" t="s">
        <v>14</v>
      </c>
    </row>
    <row r="13" spans="1:7" ht="12.75">
      <c r="A13">
        <v>9</v>
      </c>
      <c r="B13" t="s">
        <v>74</v>
      </c>
      <c r="D13" s="10">
        <v>194.97</v>
      </c>
      <c r="E13" s="10">
        <v>175.43</v>
      </c>
      <c r="G13" t="s">
        <v>13</v>
      </c>
    </row>
    <row r="14" spans="1:7" ht="12.75">
      <c r="A14">
        <v>10</v>
      </c>
      <c r="B14" t="s">
        <v>66</v>
      </c>
      <c r="D14" s="10">
        <v>235.68</v>
      </c>
      <c r="G14" t="s">
        <v>8</v>
      </c>
    </row>
    <row r="15" spans="1:7" ht="12.75">
      <c r="A15">
        <v>11</v>
      </c>
      <c r="B15" t="s">
        <v>44</v>
      </c>
      <c r="C15" s="10">
        <v>217.28</v>
      </c>
      <c r="D15" s="10">
        <v>224.32</v>
      </c>
      <c r="G15" t="s">
        <v>8</v>
      </c>
    </row>
    <row r="16" spans="1:7" ht="12.75">
      <c r="A16">
        <v>12</v>
      </c>
      <c r="B16" t="s">
        <v>79</v>
      </c>
      <c r="C16" s="10">
        <v>212.92</v>
      </c>
      <c r="D16" s="10">
        <v>206.03</v>
      </c>
      <c r="E16" s="10">
        <v>201.56</v>
      </c>
      <c r="G16" t="s">
        <v>8</v>
      </c>
    </row>
    <row r="17" spans="1:7" ht="12.75">
      <c r="A17">
        <v>13</v>
      </c>
      <c r="B17" t="s">
        <v>39</v>
      </c>
      <c r="C17" s="10">
        <v>212.33</v>
      </c>
      <c r="D17" s="10">
        <v>217.2</v>
      </c>
      <c r="E17" s="10">
        <v>202.68</v>
      </c>
      <c r="G17" t="s">
        <v>13</v>
      </c>
    </row>
    <row r="18" spans="1:7" ht="12.75">
      <c r="A18">
        <v>14</v>
      </c>
      <c r="B18" t="s">
        <v>64</v>
      </c>
      <c r="D18" s="10">
        <v>190.65</v>
      </c>
      <c r="E18" s="10">
        <v>181.97</v>
      </c>
      <c r="G18" t="s">
        <v>13</v>
      </c>
    </row>
    <row r="19" spans="1:7" ht="12.75">
      <c r="A19">
        <v>15</v>
      </c>
      <c r="B19" t="s">
        <v>75</v>
      </c>
      <c r="D19" s="10">
        <v>171.09</v>
      </c>
      <c r="G19" t="s">
        <v>13</v>
      </c>
    </row>
    <row r="20" spans="1:7" ht="12.75">
      <c r="A20">
        <v>16</v>
      </c>
      <c r="B20" t="s">
        <v>45</v>
      </c>
      <c r="C20" s="10">
        <v>195.9</v>
      </c>
      <c r="D20" s="10">
        <v>192.16</v>
      </c>
      <c r="E20" s="10">
        <v>190.75</v>
      </c>
      <c r="G20" t="s">
        <v>8</v>
      </c>
    </row>
    <row r="21" spans="1:7" ht="12.75">
      <c r="A21">
        <v>17</v>
      </c>
      <c r="B21" t="s">
        <v>49</v>
      </c>
      <c r="D21" s="10">
        <v>185.6</v>
      </c>
      <c r="G21" t="s">
        <v>14</v>
      </c>
    </row>
    <row r="22" spans="1:7" ht="12.75">
      <c r="A22">
        <v>18</v>
      </c>
      <c r="B22" t="s">
        <v>71</v>
      </c>
      <c r="D22" s="10">
        <v>222.77</v>
      </c>
      <c r="E22" s="10">
        <v>231.6</v>
      </c>
      <c r="G22" t="s">
        <v>8</v>
      </c>
    </row>
    <row r="23" spans="1:7" ht="12.75">
      <c r="A23">
        <v>19</v>
      </c>
      <c r="B23" t="s">
        <v>62</v>
      </c>
      <c r="D23" s="10">
        <v>217.32</v>
      </c>
      <c r="G23" t="s">
        <v>8</v>
      </c>
    </row>
    <row r="24" spans="1:7" ht="12.75">
      <c r="A24">
        <v>20</v>
      </c>
      <c r="B24" t="s">
        <v>60</v>
      </c>
      <c r="C24" s="10">
        <v>207.85</v>
      </c>
      <c r="D24" s="10">
        <v>205.65</v>
      </c>
      <c r="E24" s="10">
        <v>203.28</v>
      </c>
      <c r="G24" t="s">
        <v>8</v>
      </c>
    </row>
    <row r="25" spans="1:7" ht="12.75">
      <c r="A25">
        <v>21</v>
      </c>
      <c r="B25" t="s">
        <v>63</v>
      </c>
      <c r="C25" s="10">
        <v>194.46</v>
      </c>
      <c r="D25" s="10">
        <v>194.97</v>
      </c>
      <c r="G25" t="s">
        <v>13</v>
      </c>
    </row>
    <row r="26" spans="1:7" ht="12.75">
      <c r="A26">
        <v>22</v>
      </c>
      <c r="B26" t="s">
        <v>59</v>
      </c>
      <c r="C26" s="10">
        <v>247.25</v>
      </c>
      <c r="D26" s="10">
        <v>245.55</v>
      </c>
      <c r="E26" s="10">
        <v>266.56</v>
      </c>
      <c r="G26" t="s">
        <v>8</v>
      </c>
    </row>
    <row r="27" spans="1:7" ht="12.75">
      <c r="A27">
        <v>23</v>
      </c>
      <c r="B27" t="s">
        <v>76</v>
      </c>
      <c r="C27" s="11" t="s">
        <v>80</v>
      </c>
      <c r="D27" s="11" t="s">
        <v>80</v>
      </c>
      <c r="E27" s="11" t="s">
        <v>80</v>
      </c>
      <c r="G27" t="s">
        <v>13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/>
  <dimension ref="A18:G41"/>
  <sheetViews>
    <sheetView workbookViewId="0" topLeftCell="A18">
      <selection activeCell="G51" sqref="G51"/>
    </sheetView>
  </sheetViews>
  <sheetFormatPr defaultColWidth="9.140625" defaultRowHeight="12.75"/>
  <cols>
    <col min="2" max="2" width="23.7109375" style="0" customWidth="1"/>
    <col min="6" max="6" width="2.57421875" style="0" customWidth="1"/>
  </cols>
  <sheetData>
    <row r="18" ht="12.75">
      <c r="A18" t="s">
        <v>116</v>
      </c>
    </row>
    <row r="20" spans="1:7" ht="12.75">
      <c r="A20" t="s">
        <v>15</v>
      </c>
      <c r="B20" t="s">
        <v>16</v>
      </c>
      <c r="C20" t="s">
        <v>2</v>
      </c>
      <c r="D20" t="s">
        <v>3</v>
      </c>
      <c r="E20" t="s">
        <v>4</v>
      </c>
      <c r="G20" t="s">
        <v>82</v>
      </c>
    </row>
    <row r="22" spans="1:7" ht="12.75">
      <c r="A22">
        <v>1</v>
      </c>
      <c r="B22" t="s">
        <v>75</v>
      </c>
      <c r="C22" t="s">
        <v>89</v>
      </c>
      <c r="D22" t="s">
        <v>90</v>
      </c>
      <c r="E22" t="s">
        <v>91</v>
      </c>
      <c r="G22" t="s">
        <v>13</v>
      </c>
    </row>
    <row r="23" spans="1:7" ht="12.75">
      <c r="A23">
        <v>2</v>
      </c>
      <c r="B23" t="s">
        <v>47</v>
      </c>
      <c r="C23" t="s">
        <v>92</v>
      </c>
      <c r="E23" t="s">
        <v>93</v>
      </c>
      <c r="G23" t="s">
        <v>13</v>
      </c>
    </row>
    <row r="24" spans="1:7" ht="12.75">
      <c r="A24">
        <v>3</v>
      </c>
      <c r="B24" t="s">
        <v>49</v>
      </c>
      <c r="D24" t="s">
        <v>94</v>
      </c>
      <c r="G24" t="s">
        <v>14</v>
      </c>
    </row>
    <row r="25" spans="1:7" ht="12.75">
      <c r="A25">
        <v>4</v>
      </c>
      <c r="B25" t="s">
        <v>63</v>
      </c>
      <c r="C25" s="10"/>
      <c r="E25" t="s">
        <v>95</v>
      </c>
      <c r="G25" t="s">
        <v>13</v>
      </c>
    </row>
    <row r="26" spans="1:7" ht="12.75">
      <c r="A26">
        <v>5</v>
      </c>
      <c r="B26" t="s">
        <v>45</v>
      </c>
      <c r="C26" t="s">
        <v>96</v>
      </c>
      <c r="E26" t="s">
        <v>97</v>
      </c>
      <c r="G26" t="s">
        <v>8</v>
      </c>
    </row>
    <row r="27" spans="1:7" ht="12.75">
      <c r="A27">
        <v>6</v>
      </c>
      <c r="B27" t="s">
        <v>39</v>
      </c>
      <c r="E27" t="s">
        <v>98</v>
      </c>
      <c r="G27" t="s">
        <v>13</v>
      </c>
    </row>
    <row r="28" spans="1:7" ht="12.75">
      <c r="A28">
        <v>7</v>
      </c>
      <c r="B28" t="s">
        <v>85</v>
      </c>
      <c r="D28" s="10" t="s">
        <v>99</v>
      </c>
      <c r="E28" t="s">
        <v>100</v>
      </c>
      <c r="G28" t="s">
        <v>13</v>
      </c>
    </row>
    <row r="29" spans="1:7" ht="12.75">
      <c r="A29">
        <v>8</v>
      </c>
      <c r="B29" t="s">
        <v>72</v>
      </c>
      <c r="C29" t="s">
        <v>101</v>
      </c>
      <c r="D29" s="10"/>
      <c r="G29" t="s">
        <v>13</v>
      </c>
    </row>
    <row r="30" spans="1:7" ht="12.75">
      <c r="A30">
        <v>9</v>
      </c>
      <c r="B30" t="s">
        <v>59</v>
      </c>
      <c r="C30" t="s">
        <v>102</v>
      </c>
      <c r="G30" t="s">
        <v>8</v>
      </c>
    </row>
    <row r="31" spans="1:7" ht="12.75">
      <c r="A31">
        <v>10</v>
      </c>
      <c r="B31" t="s">
        <v>26</v>
      </c>
      <c r="D31" t="s">
        <v>103</v>
      </c>
      <c r="E31" t="s">
        <v>104</v>
      </c>
      <c r="G31" t="s">
        <v>13</v>
      </c>
    </row>
    <row r="32" spans="1:7" ht="12.75">
      <c r="A32">
        <v>11</v>
      </c>
      <c r="B32" t="s">
        <v>60</v>
      </c>
      <c r="C32" t="s">
        <v>105</v>
      </c>
      <c r="G32" t="s">
        <v>8</v>
      </c>
    </row>
    <row r="33" spans="1:7" ht="12.75">
      <c r="A33">
        <v>12</v>
      </c>
      <c r="B33" t="s">
        <v>66</v>
      </c>
      <c r="C33" t="s">
        <v>106</v>
      </c>
      <c r="D33" s="10"/>
      <c r="E33" t="s">
        <v>107</v>
      </c>
      <c r="G33" t="s">
        <v>8</v>
      </c>
    </row>
    <row r="34" spans="1:7" ht="12.75">
      <c r="A34">
        <v>13</v>
      </c>
      <c r="B34" t="s">
        <v>61</v>
      </c>
      <c r="D34" t="s">
        <v>108</v>
      </c>
      <c r="G34" t="s">
        <v>8</v>
      </c>
    </row>
    <row r="35" spans="1:7" ht="12.75">
      <c r="A35">
        <v>14</v>
      </c>
      <c r="B35" t="s">
        <v>78</v>
      </c>
      <c r="D35" t="s">
        <v>109</v>
      </c>
      <c r="G35" t="s">
        <v>14</v>
      </c>
    </row>
    <row r="36" spans="1:7" ht="12.75">
      <c r="A36">
        <v>15</v>
      </c>
      <c r="B36" t="s">
        <v>86</v>
      </c>
      <c r="C36" t="s">
        <v>110</v>
      </c>
      <c r="G36" t="s">
        <v>13</v>
      </c>
    </row>
    <row r="37" spans="1:7" ht="12.75">
      <c r="A37">
        <v>16</v>
      </c>
      <c r="B37" t="s">
        <v>62</v>
      </c>
      <c r="E37" t="s">
        <v>111</v>
      </c>
      <c r="G37" t="s">
        <v>8</v>
      </c>
    </row>
    <row r="38" spans="1:7" ht="12.75">
      <c r="A38">
        <v>17</v>
      </c>
      <c r="B38" t="s">
        <v>87</v>
      </c>
      <c r="D38" t="s">
        <v>112</v>
      </c>
      <c r="G38" t="s">
        <v>13</v>
      </c>
    </row>
    <row r="39" spans="1:7" ht="12.75">
      <c r="A39">
        <v>18</v>
      </c>
      <c r="B39" t="s">
        <v>65</v>
      </c>
      <c r="D39" t="s">
        <v>113</v>
      </c>
      <c r="G39" t="s">
        <v>13</v>
      </c>
    </row>
    <row r="40" spans="1:7" ht="12.75">
      <c r="A40">
        <v>19</v>
      </c>
      <c r="B40" t="s">
        <v>88</v>
      </c>
      <c r="D40" s="12" t="s">
        <v>114</v>
      </c>
      <c r="G40" t="s">
        <v>13</v>
      </c>
    </row>
    <row r="41" ht="12.75">
      <c r="D41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21"/>
  <dimension ref="A18:G41"/>
  <sheetViews>
    <sheetView workbookViewId="0" topLeftCell="A18">
      <selection activeCell="G31" sqref="G31"/>
    </sheetView>
  </sheetViews>
  <sheetFormatPr defaultColWidth="9.140625" defaultRowHeight="12.75"/>
  <cols>
    <col min="2" max="2" width="23.7109375" style="0" customWidth="1"/>
    <col min="6" max="6" width="1.7109375" style="0" customWidth="1"/>
  </cols>
  <sheetData>
    <row r="18" ht="12.75">
      <c r="A18" t="s">
        <v>117</v>
      </c>
    </row>
    <row r="20" spans="1:7" ht="12.75">
      <c r="A20" t="s">
        <v>15</v>
      </c>
      <c r="B20" t="s">
        <v>16</v>
      </c>
      <c r="C20" t="s">
        <v>2</v>
      </c>
      <c r="D20" t="s">
        <v>3</v>
      </c>
      <c r="E20" t="s">
        <v>4</v>
      </c>
      <c r="G20" t="s">
        <v>82</v>
      </c>
    </row>
    <row r="22" spans="1:7" ht="12.75">
      <c r="A22">
        <v>1</v>
      </c>
      <c r="B22" t="s">
        <v>118</v>
      </c>
      <c r="C22" t="s">
        <v>119</v>
      </c>
      <c r="G22" t="s">
        <v>8</v>
      </c>
    </row>
    <row r="23" spans="1:7" ht="12.75">
      <c r="A23">
        <v>2</v>
      </c>
      <c r="B23" t="s">
        <v>120</v>
      </c>
      <c r="G23" t="s">
        <v>14</v>
      </c>
    </row>
    <row r="24" spans="1:7" ht="12.75">
      <c r="A24">
        <v>3</v>
      </c>
      <c r="B24" t="s">
        <v>121</v>
      </c>
      <c r="D24" t="s">
        <v>122</v>
      </c>
      <c r="G24" t="s">
        <v>14</v>
      </c>
    </row>
    <row r="25" spans="1:7" ht="12.75">
      <c r="A25">
        <v>4</v>
      </c>
      <c r="B25" t="s">
        <v>123</v>
      </c>
      <c r="C25" s="10"/>
      <c r="D25" t="s">
        <v>124</v>
      </c>
      <c r="G25" t="s">
        <v>14</v>
      </c>
    </row>
    <row r="26" spans="1:7" ht="12.75">
      <c r="A26">
        <v>5</v>
      </c>
      <c r="B26" t="s">
        <v>125</v>
      </c>
      <c r="G26" t="s">
        <v>8</v>
      </c>
    </row>
    <row r="27" spans="1:7" ht="12.75">
      <c r="A27">
        <v>6</v>
      </c>
      <c r="B27" t="s">
        <v>126</v>
      </c>
      <c r="C27" t="s">
        <v>127</v>
      </c>
      <c r="D27" t="s">
        <v>128</v>
      </c>
      <c r="E27" t="s">
        <v>129</v>
      </c>
      <c r="G27" t="s">
        <v>13</v>
      </c>
    </row>
    <row r="28" spans="1:7" ht="12.75">
      <c r="A28">
        <v>7</v>
      </c>
      <c r="B28" t="s">
        <v>130</v>
      </c>
      <c r="C28" t="s">
        <v>131</v>
      </c>
      <c r="D28" s="10"/>
      <c r="G28" t="s">
        <v>13</v>
      </c>
    </row>
    <row r="29" spans="1:7" ht="12.75">
      <c r="A29">
        <v>8</v>
      </c>
      <c r="B29" t="s">
        <v>132</v>
      </c>
      <c r="D29" s="10" t="s">
        <v>133</v>
      </c>
      <c r="E29" t="s">
        <v>134</v>
      </c>
      <c r="G29" t="s">
        <v>8</v>
      </c>
    </row>
    <row r="30" spans="1:7" ht="12.75">
      <c r="A30">
        <v>9</v>
      </c>
      <c r="B30" t="s">
        <v>135</v>
      </c>
      <c r="C30" t="s">
        <v>136</v>
      </c>
      <c r="E30" t="s">
        <v>137</v>
      </c>
      <c r="G30" t="s">
        <v>13</v>
      </c>
    </row>
    <row r="31" spans="1:7" ht="12.75">
      <c r="A31">
        <v>10</v>
      </c>
      <c r="B31" t="s">
        <v>138</v>
      </c>
      <c r="G31" t="s">
        <v>8</v>
      </c>
    </row>
    <row r="32" spans="1:7" ht="12.75">
      <c r="A32">
        <v>11</v>
      </c>
      <c r="B32" t="s">
        <v>139</v>
      </c>
      <c r="C32" t="s">
        <v>140</v>
      </c>
      <c r="G32" t="s">
        <v>8</v>
      </c>
    </row>
    <row r="33" spans="1:7" ht="12.75">
      <c r="A33">
        <v>12</v>
      </c>
      <c r="B33" t="s">
        <v>141</v>
      </c>
      <c r="D33" s="10"/>
      <c r="G33" t="s">
        <v>8</v>
      </c>
    </row>
    <row r="34" ht="12.75">
      <c r="A34">
        <v>13</v>
      </c>
    </row>
    <row r="35" spans="1:7" ht="12.75">
      <c r="A35">
        <v>14</v>
      </c>
      <c r="B35" t="s">
        <v>142</v>
      </c>
      <c r="G35" t="s">
        <v>13</v>
      </c>
    </row>
    <row r="36" spans="1:7" ht="12.75">
      <c r="A36">
        <v>15</v>
      </c>
      <c r="B36" t="s">
        <v>143</v>
      </c>
      <c r="D36" t="s">
        <v>144</v>
      </c>
      <c r="E36" t="s">
        <v>145</v>
      </c>
      <c r="G36" t="s">
        <v>8</v>
      </c>
    </row>
    <row r="37" spans="1:7" ht="12.75">
      <c r="A37">
        <v>16</v>
      </c>
      <c r="B37" t="s">
        <v>146</v>
      </c>
      <c r="C37" t="s">
        <v>147</v>
      </c>
      <c r="D37" t="s">
        <v>148</v>
      </c>
      <c r="G37" t="s">
        <v>13</v>
      </c>
    </row>
    <row r="38" spans="1:7" ht="12.75">
      <c r="A38">
        <v>17</v>
      </c>
      <c r="B38" t="s">
        <v>149</v>
      </c>
      <c r="G38" t="s">
        <v>13</v>
      </c>
    </row>
    <row r="39" spans="1:7" ht="12.75">
      <c r="A39">
        <v>18</v>
      </c>
      <c r="B39" t="s">
        <v>150</v>
      </c>
      <c r="G39" t="s">
        <v>8</v>
      </c>
    </row>
    <row r="40" spans="1:7" ht="12.75">
      <c r="A40">
        <v>19</v>
      </c>
      <c r="B40" t="s">
        <v>151</v>
      </c>
      <c r="G40" t="s">
        <v>8</v>
      </c>
    </row>
    <row r="41" ht="12.75">
      <c r="D41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211"/>
  <dimension ref="A1:N25"/>
  <sheetViews>
    <sheetView workbookViewId="0" topLeftCell="A1">
      <selection activeCell="D28" sqref="D28"/>
    </sheetView>
  </sheetViews>
  <sheetFormatPr defaultColWidth="9.140625" defaultRowHeight="12.75"/>
  <cols>
    <col min="1" max="1" width="8.00390625" style="0" customWidth="1"/>
    <col min="2" max="2" width="23.7109375" style="0" customWidth="1"/>
    <col min="11" max="11" width="1.57421875" style="0" customWidth="1"/>
    <col min="12" max="12" width="7.8515625" style="0" customWidth="1"/>
    <col min="13" max="13" width="9.28125" style="0" customWidth="1"/>
    <col min="14" max="14" width="9.140625" style="14" customWidth="1"/>
  </cols>
  <sheetData>
    <row r="1" ht="12.75">
      <c r="A1" t="s">
        <v>157</v>
      </c>
    </row>
    <row r="3" spans="1:14" ht="12.75">
      <c r="A3" t="s">
        <v>15</v>
      </c>
      <c r="B3" s="14" t="s">
        <v>16</v>
      </c>
      <c r="C3" t="s">
        <v>3</v>
      </c>
      <c r="D3" t="s">
        <v>3</v>
      </c>
      <c r="E3" t="s">
        <v>3</v>
      </c>
      <c r="F3" t="s">
        <v>3</v>
      </c>
      <c r="G3" t="s">
        <v>3</v>
      </c>
      <c r="H3" t="s">
        <v>3</v>
      </c>
      <c r="I3" t="s">
        <v>3</v>
      </c>
      <c r="J3" t="s">
        <v>3</v>
      </c>
      <c r="L3" t="s">
        <v>156</v>
      </c>
      <c r="M3" t="s">
        <v>155</v>
      </c>
      <c r="N3" s="14" t="s">
        <v>82</v>
      </c>
    </row>
    <row r="4" ht="12.75">
      <c r="N4" s="14">
        <v>2002</v>
      </c>
    </row>
    <row r="5" spans="1:14" ht="12.75">
      <c r="A5" s="14">
        <v>1</v>
      </c>
      <c r="B5" t="s">
        <v>39</v>
      </c>
      <c r="C5" s="12" t="s">
        <v>115</v>
      </c>
      <c r="D5" s="12" t="s">
        <v>115</v>
      </c>
      <c r="E5">
        <v>200.26</v>
      </c>
      <c r="F5" s="12" t="s">
        <v>115</v>
      </c>
      <c r="G5" s="12" t="s">
        <v>115</v>
      </c>
      <c r="H5">
        <v>200.83</v>
      </c>
      <c r="I5" s="12" t="s">
        <v>115</v>
      </c>
      <c r="J5" s="12" t="s">
        <v>115</v>
      </c>
      <c r="K5" s="12"/>
      <c r="L5" s="11">
        <f>MAX(C5:J5)</f>
        <v>200.83</v>
      </c>
      <c r="M5" s="12"/>
      <c r="N5" s="14" t="s">
        <v>8</v>
      </c>
    </row>
    <row r="6" spans="1:14" ht="12.75">
      <c r="A6" s="14">
        <v>2</v>
      </c>
      <c r="B6" t="s">
        <v>87</v>
      </c>
      <c r="C6" s="10">
        <v>175.7</v>
      </c>
      <c r="D6" s="10">
        <v>177.25</v>
      </c>
      <c r="E6" s="10">
        <v>167.9</v>
      </c>
      <c r="F6" s="10">
        <v>176.52</v>
      </c>
      <c r="G6" s="10">
        <v>183.91</v>
      </c>
      <c r="H6" s="10">
        <v>179.66</v>
      </c>
      <c r="I6" s="10">
        <v>190.1</v>
      </c>
      <c r="J6" s="10">
        <v>191.6</v>
      </c>
      <c r="L6" s="11">
        <f aca="true" t="shared" si="0" ref="L6:L25">MAX(C6:J6)</f>
        <v>191.6</v>
      </c>
      <c r="M6" s="11">
        <f>AVERAGE(C6:J6)</f>
        <v>180.32999999999998</v>
      </c>
      <c r="N6" s="14" t="s">
        <v>13</v>
      </c>
    </row>
    <row r="7" spans="1:14" ht="12.75">
      <c r="A7" s="14">
        <v>3</v>
      </c>
      <c r="B7" t="s">
        <v>45</v>
      </c>
      <c r="C7" s="10">
        <v>171.15</v>
      </c>
      <c r="D7" s="11" t="s">
        <v>115</v>
      </c>
      <c r="E7" s="11" t="s">
        <v>115</v>
      </c>
      <c r="F7" s="10">
        <v>183.42</v>
      </c>
      <c r="G7" s="10">
        <v>185.14</v>
      </c>
      <c r="H7" s="10">
        <v>193.12</v>
      </c>
      <c r="I7" s="11" t="s">
        <v>115</v>
      </c>
      <c r="J7" s="11" t="s">
        <v>115</v>
      </c>
      <c r="K7" s="12"/>
      <c r="L7" s="11">
        <f t="shared" si="0"/>
        <v>193.12</v>
      </c>
      <c r="M7" s="11"/>
      <c r="N7" s="14" t="s">
        <v>8</v>
      </c>
    </row>
    <row r="8" spans="1:14" ht="12.75">
      <c r="A8" s="14">
        <v>4</v>
      </c>
      <c r="B8" t="s">
        <v>49</v>
      </c>
      <c r="C8" s="10">
        <v>174.41</v>
      </c>
      <c r="D8" s="10">
        <v>169.25</v>
      </c>
      <c r="E8" s="10">
        <v>173.27</v>
      </c>
      <c r="F8" s="10">
        <v>170.01</v>
      </c>
      <c r="G8" s="10">
        <v>169.94</v>
      </c>
      <c r="H8" s="10">
        <v>160.4</v>
      </c>
      <c r="I8" s="10">
        <v>165.85</v>
      </c>
      <c r="J8" s="10">
        <v>180.02</v>
      </c>
      <c r="L8" s="11">
        <f t="shared" si="0"/>
        <v>180.02</v>
      </c>
      <c r="M8" s="11">
        <f>AVERAGE(C8:J8)</f>
        <v>170.39374999999998</v>
      </c>
      <c r="N8" s="14" t="s">
        <v>14</v>
      </c>
    </row>
    <row r="9" spans="1:14" ht="12.75">
      <c r="A9" s="14">
        <v>5</v>
      </c>
      <c r="B9" t="s">
        <v>65</v>
      </c>
      <c r="C9" s="10">
        <v>150</v>
      </c>
      <c r="D9" s="10">
        <v>151.63</v>
      </c>
      <c r="E9" s="10">
        <v>146.95</v>
      </c>
      <c r="F9" s="10">
        <v>156.76</v>
      </c>
      <c r="G9" s="11" t="s">
        <v>115</v>
      </c>
      <c r="H9" s="10">
        <v>153.83</v>
      </c>
      <c r="I9" s="11" t="s">
        <v>115</v>
      </c>
      <c r="J9" s="11" t="s">
        <v>115</v>
      </c>
      <c r="K9" s="12"/>
      <c r="L9" s="11">
        <f t="shared" si="0"/>
        <v>156.76</v>
      </c>
      <c r="M9" s="11"/>
      <c r="N9" s="14" t="s">
        <v>14</v>
      </c>
    </row>
    <row r="10" spans="1:14" ht="12.75">
      <c r="A10" s="14">
        <v>6</v>
      </c>
      <c r="B10" t="s">
        <v>44</v>
      </c>
      <c r="C10" s="10">
        <v>198.85</v>
      </c>
      <c r="D10" s="10">
        <v>206.82</v>
      </c>
      <c r="E10" s="10">
        <v>199.92</v>
      </c>
      <c r="F10" s="10">
        <v>200.85</v>
      </c>
      <c r="G10" s="10">
        <v>203.13</v>
      </c>
      <c r="H10" s="10">
        <v>189.35</v>
      </c>
      <c r="I10" s="10">
        <v>199.61</v>
      </c>
      <c r="J10" s="10">
        <v>210.8</v>
      </c>
      <c r="L10" s="11">
        <f t="shared" si="0"/>
        <v>210.8</v>
      </c>
      <c r="M10" s="11">
        <f>AVERAGE(C10:J10)</f>
        <v>201.16624999999996</v>
      </c>
      <c r="N10" s="14" t="s">
        <v>8</v>
      </c>
    </row>
    <row r="11" spans="1:14" ht="12.75">
      <c r="A11" s="14">
        <v>7</v>
      </c>
      <c r="B11" t="s">
        <v>71</v>
      </c>
      <c r="C11" s="11" t="s">
        <v>115</v>
      </c>
      <c r="D11" s="11" t="s">
        <v>115</v>
      </c>
      <c r="E11" s="10">
        <v>208.11</v>
      </c>
      <c r="F11" s="11" t="s">
        <v>115</v>
      </c>
      <c r="G11" s="10">
        <v>209.22</v>
      </c>
      <c r="H11" s="11" t="s">
        <v>115</v>
      </c>
      <c r="I11" s="10">
        <v>210.17</v>
      </c>
      <c r="J11" s="11" t="s">
        <v>115</v>
      </c>
      <c r="K11" s="11"/>
      <c r="L11" s="11">
        <f t="shared" si="0"/>
        <v>210.17</v>
      </c>
      <c r="M11" s="11"/>
      <c r="N11" s="14" t="s">
        <v>8</v>
      </c>
    </row>
    <row r="12" spans="1:14" ht="12.75">
      <c r="A12" s="14">
        <v>8</v>
      </c>
      <c r="B12" t="s">
        <v>47</v>
      </c>
      <c r="C12" s="10">
        <v>193.2</v>
      </c>
      <c r="D12" s="10">
        <v>195.53</v>
      </c>
      <c r="E12" s="10">
        <v>193.98</v>
      </c>
      <c r="F12" s="11" t="s">
        <v>115</v>
      </c>
      <c r="G12" s="11" t="s">
        <v>115</v>
      </c>
      <c r="H12" s="11" t="s">
        <v>115</v>
      </c>
      <c r="I12" s="11" t="s">
        <v>115</v>
      </c>
      <c r="J12" s="10">
        <v>198.6</v>
      </c>
      <c r="K12" s="10"/>
      <c r="L12" s="11">
        <f t="shared" si="0"/>
        <v>198.6</v>
      </c>
      <c r="M12" s="11"/>
      <c r="N12" s="14" t="s">
        <v>13</v>
      </c>
    </row>
    <row r="13" spans="1:14" ht="12.75">
      <c r="A13" s="14">
        <v>9</v>
      </c>
      <c r="B13" t="s">
        <v>153</v>
      </c>
      <c r="C13" s="10">
        <v>146.09</v>
      </c>
      <c r="D13" s="10">
        <v>156.03</v>
      </c>
      <c r="E13" s="10">
        <v>157.94</v>
      </c>
      <c r="F13" s="11" t="s">
        <v>115</v>
      </c>
      <c r="G13" s="10">
        <v>151.62</v>
      </c>
      <c r="H13" s="10">
        <v>158.91</v>
      </c>
      <c r="I13" s="10">
        <v>161.13</v>
      </c>
      <c r="J13" s="10">
        <v>163.6</v>
      </c>
      <c r="L13" s="11">
        <f t="shared" si="0"/>
        <v>163.6</v>
      </c>
      <c r="M13" s="11"/>
      <c r="N13" s="14" t="s">
        <v>14</v>
      </c>
    </row>
    <row r="14" spans="1:14" ht="12.75">
      <c r="A14" s="14">
        <v>10</v>
      </c>
      <c r="B14" t="s">
        <v>85</v>
      </c>
      <c r="C14" s="11" t="s">
        <v>115</v>
      </c>
      <c r="D14" s="11" t="s">
        <v>115</v>
      </c>
      <c r="E14" s="11" t="s">
        <v>115</v>
      </c>
      <c r="F14" s="10">
        <v>188.41</v>
      </c>
      <c r="G14" s="11" t="s">
        <v>115</v>
      </c>
      <c r="H14" s="10">
        <v>189.6</v>
      </c>
      <c r="I14" s="10">
        <v>191.59</v>
      </c>
      <c r="J14" s="11" t="s">
        <v>115</v>
      </c>
      <c r="K14" s="12"/>
      <c r="L14" s="11">
        <f t="shared" si="0"/>
        <v>191.59</v>
      </c>
      <c r="M14" s="11"/>
      <c r="N14" s="14" t="s">
        <v>13</v>
      </c>
    </row>
    <row r="15" spans="1:14" ht="12.75">
      <c r="A15" s="14">
        <v>11</v>
      </c>
      <c r="B15" t="s">
        <v>63</v>
      </c>
      <c r="C15" s="10">
        <v>178.26</v>
      </c>
      <c r="D15" s="10">
        <v>172.52</v>
      </c>
      <c r="E15" s="10">
        <v>176.68</v>
      </c>
      <c r="F15" s="10">
        <v>176.32</v>
      </c>
      <c r="G15" s="10">
        <v>174.64</v>
      </c>
      <c r="H15" s="10">
        <v>182</v>
      </c>
      <c r="I15" s="10">
        <v>178.48</v>
      </c>
      <c r="J15" s="11" t="s">
        <v>115</v>
      </c>
      <c r="K15" s="12"/>
      <c r="L15" s="11">
        <f t="shared" si="0"/>
        <v>182</v>
      </c>
      <c r="M15" s="11"/>
      <c r="N15" s="14" t="s">
        <v>13</v>
      </c>
    </row>
    <row r="16" spans="1:14" ht="12.75">
      <c r="A16" s="14">
        <v>12</v>
      </c>
      <c r="B16" t="s">
        <v>68</v>
      </c>
      <c r="C16" s="10">
        <v>188.55</v>
      </c>
      <c r="D16" s="10">
        <v>190.03</v>
      </c>
      <c r="E16" s="10">
        <v>191.96</v>
      </c>
      <c r="F16" s="10">
        <v>127.98</v>
      </c>
      <c r="G16" s="10">
        <v>176.68</v>
      </c>
      <c r="H16" s="10">
        <v>189.86</v>
      </c>
      <c r="I16" s="11" t="s">
        <v>115</v>
      </c>
      <c r="J16" s="10">
        <v>194.96</v>
      </c>
      <c r="K16" s="10"/>
      <c r="L16" s="11">
        <f t="shared" si="0"/>
        <v>194.96</v>
      </c>
      <c r="M16" s="11"/>
      <c r="N16" s="14" t="s">
        <v>13</v>
      </c>
    </row>
    <row r="17" spans="1:14" ht="12.75">
      <c r="A17" s="14">
        <v>13</v>
      </c>
      <c r="B17" t="s">
        <v>61</v>
      </c>
      <c r="C17" s="10">
        <v>181.36</v>
      </c>
      <c r="D17" s="11" t="s">
        <v>115</v>
      </c>
      <c r="E17" s="10">
        <v>182.64</v>
      </c>
      <c r="F17" s="10">
        <v>184.4</v>
      </c>
      <c r="G17" s="10">
        <v>185.73</v>
      </c>
      <c r="H17" s="10">
        <v>187.61</v>
      </c>
      <c r="I17" s="10">
        <v>200.89</v>
      </c>
      <c r="J17" s="11" t="s">
        <v>115</v>
      </c>
      <c r="K17" s="12"/>
      <c r="L17" s="11">
        <f t="shared" si="0"/>
        <v>200.89</v>
      </c>
      <c r="M17" s="11"/>
      <c r="N17" s="14" t="s">
        <v>8</v>
      </c>
    </row>
    <row r="18" spans="1:14" ht="12.75">
      <c r="A18" s="14">
        <v>14</v>
      </c>
      <c r="B18" t="s">
        <v>37</v>
      </c>
      <c r="C18" s="10">
        <v>217.82</v>
      </c>
      <c r="D18" s="10">
        <v>214.86</v>
      </c>
      <c r="E18" s="10">
        <v>215.02</v>
      </c>
      <c r="F18" s="10">
        <v>221.62</v>
      </c>
      <c r="G18" s="10">
        <v>210.1</v>
      </c>
      <c r="H18" s="10">
        <v>218.75</v>
      </c>
      <c r="I18" s="10">
        <v>213.79</v>
      </c>
      <c r="J18" s="10">
        <v>219.88</v>
      </c>
      <c r="L18" s="11">
        <f t="shared" si="0"/>
        <v>221.62</v>
      </c>
      <c r="M18" s="11">
        <f>AVERAGE(C18:J18)</f>
        <v>216.48000000000002</v>
      </c>
      <c r="N18" s="14" t="s">
        <v>8</v>
      </c>
    </row>
    <row r="19" spans="1:14" ht="12.75">
      <c r="A19" s="14">
        <v>15</v>
      </c>
      <c r="B19" t="s">
        <v>70</v>
      </c>
      <c r="C19" s="11" t="s">
        <v>115</v>
      </c>
      <c r="D19" s="10">
        <v>212.67</v>
      </c>
      <c r="E19" s="11" t="s">
        <v>115</v>
      </c>
      <c r="F19" s="11" t="s">
        <v>115</v>
      </c>
      <c r="G19" s="11" t="s">
        <v>115</v>
      </c>
      <c r="H19" s="11" t="s">
        <v>115</v>
      </c>
      <c r="I19" s="10">
        <v>212.5</v>
      </c>
      <c r="J19" s="11" t="s">
        <v>115</v>
      </c>
      <c r="K19" s="12"/>
      <c r="L19" s="11">
        <f t="shared" si="0"/>
        <v>212.67</v>
      </c>
      <c r="M19" s="12"/>
      <c r="N19" s="14" t="s">
        <v>8</v>
      </c>
    </row>
    <row r="20" spans="1:14" ht="12.75">
      <c r="A20" s="14">
        <v>16</v>
      </c>
      <c r="B20" t="s">
        <v>60</v>
      </c>
      <c r="C20" s="10">
        <v>198.58</v>
      </c>
      <c r="D20" s="10">
        <v>197.5</v>
      </c>
      <c r="E20" s="11" t="s">
        <v>115</v>
      </c>
      <c r="F20" s="10">
        <v>203.83</v>
      </c>
      <c r="G20" s="11" t="s">
        <v>115</v>
      </c>
      <c r="H20" s="11" t="s">
        <v>115</v>
      </c>
      <c r="I20" s="11" t="s">
        <v>115</v>
      </c>
      <c r="J20" s="11" t="s">
        <v>115</v>
      </c>
      <c r="K20" s="12"/>
      <c r="L20" s="11">
        <f t="shared" si="0"/>
        <v>203.83</v>
      </c>
      <c r="M20" s="12"/>
      <c r="N20" s="14" t="s">
        <v>8</v>
      </c>
    </row>
    <row r="21" spans="1:14" ht="12.75">
      <c r="A21" s="14">
        <v>17</v>
      </c>
      <c r="B21" t="s">
        <v>154</v>
      </c>
      <c r="C21" s="11" t="s">
        <v>115</v>
      </c>
      <c r="D21" s="10">
        <v>166.94</v>
      </c>
      <c r="E21" s="11" t="s">
        <v>115</v>
      </c>
      <c r="F21" s="11" t="s">
        <v>115</v>
      </c>
      <c r="G21" s="11" t="s">
        <v>115</v>
      </c>
      <c r="H21" s="11" t="s">
        <v>115</v>
      </c>
      <c r="I21" s="10">
        <v>169.69</v>
      </c>
      <c r="J21" s="11" t="s">
        <v>115</v>
      </c>
      <c r="K21" s="12"/>
      <c r="L21" s="11">
        <f t="shared" si="0"/>
        <v>169.69</v>
      </c>
      <c r="M21" s="12"/>
      <c r="N21" s="14" t="s">
        <v>13</v>
      </c>
    </row>
    <row r="22" spans="1:14" ht="12.75">
      <c r="A22" s="14">
        <v>18</v>
      </c>
      <c r="B22" t="s">
        <v>62</v>
      </c>
      <c r="C22" s="10">
        <v>190.7</v>
      </c>
      <c r="D22" s="10">
        <v>192.41</v>
      </c>
      <c r="E22" s="10">
        <v>195.58</v>
      </c>
      <c r="F22" s="10">
        <v>194.91</v>
      </c>
      <c r="G22" s="11" t="s">
        <v>115</v>
      </c>
      <c r="H22" s="11" t="s">
        <v>115</v>
      </c>
      <c r="I22" s="10">
        <v>197.76</v>
      </c>
      <c r="J22" s="11" t="s">
        <v>115</v>
      </c>
      <c r="K22" s="12"/>
      <c r="L22" s="11">
        <f t="shared" si="0"/>
        <v>197.76</v>
      </c>
      <c r="M22" s="12"/>
      <c r="N22" s="14" t="s">
        <v>8</v>
      </c>
    </row>
    <row r="23" spans="1:14" ht="12.75">
      <c r="A23" s="14">
        <v>19</v>
      </c>
      <c r="B23" t="s">
        <v>59</v>
      </c>
      <c r="C23" s="11" t="s">
        <v>115</v>
      </c>
      <c r="D23" s="10">
        <v>232.35</v>
      </c>
      <c r="E23" s="11" t="s">
        <v>115</v>
      </c>
      <c r="F23" s="11" t="s">
        <v>115</v>
      </c>
      <c r="G23" s="11" t="s">
        <v>115</v>
      </c>
      <c r="H23" s="11" t="s">
        <v>115</v>
      </c>
      <c r="I23" s="11" t="s">
        <v>115</v>
      </c>
      <c r="J23" s="10">
        <v>234.03</v>
      </c>
      <c r="L23" s="11">
        <f t="shared" si="0"/>
        <v>234.03</v>
      </c>
      <c r="M23" s="12"/>
      <c r="N23" s="14" t="s">
        <v>8</v>
      </c>
    </row>
    <row r="24" spans="1:14" ht="12.75">
      <c r="A24" s="14">
        <v>20</v>
      </c>
      <c r="B24" t="s">
        <v>64</v>
      </c>
      <c r="C24" s="11" t="s">
        <v>115</v>
      </c>
      <c r="D24" s="10">
        <v>178.12</v>
      </c>
      <c r="E24" s="11" t="s">
        <v>115</v>
      </c>
      <c r="F24" s="10">
        <v>181.91</v>
      </c>
      <c r="G24" s="11" t="s">
        <v>115</v>
      </c>
      <c r="H24" s="11" t="s">
        <v>115</v>
      </c>
      <c r="I24" s="11" t="s">
        <v>115</v>
      </c>
      <c r="J24" s="11" t="s">
        <v>115</v>
      </c>
      <c r="K24" s="11"/>
      <c r="L24" s="11">
        <f t="shared" si="0"/>
        <v>181.91</v>
      </c>
      <c r="M24" s="12"/>
      <c r="N24" s="14" t="s">
        <v>13</v>
      </c>
    </row>
    <row r="25" spans="1:14" ht="12.75">
      <c r="A25" s="14">
        <v>21</v>
      </c>
      <c r="B25" t="s">
        <v>88</v>
      </c>
      <c r="C25" s="11" t="s">
        <v>115</v>
      </c>
      <c r="D25" s="11" t="s">
        <v>115</v>
      </c>
      <c r="E25" s="11" t="s">
        <v>115</v>
      </c>
      <c r="F25" s="11" t="s">
        <v>115</v>
      </c>
      <c r="G25" s="11" t="s">
        <v>115</v>
      </c>
      <c r="H25" s="11" t="s">
        <v>115</v>
      </c>
      <c r="I25" s="11" t="s">
        <v>115</v>
      </c>
      <c r="J25" s="11" t="s">
        <v>115</v>
      </c>
      <c r="K25" s="12"/>
      <c r="L25" s="11">
        <f t="shared" si="0"/>
        <v>0</v>
      </c>
      <c r="M25" s="12"/>
      <c r="N25" s="14" t="s">
        <v>13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Gyproc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Opdebeeck</dc:creator>
  <cp:keywords/>
  <dc:description/>
  <cp:lastModifiedBy>Administrator</cp:lastModifiedBy>
  <cp:lastPrinted>2002-12-06T10:23:03Z</cp:lastPrinted>
  <dcterms:created xsi:type="dcterms:W3CDTF">2001-05-04T06:54:19Z</dcterms:created>
  <dcterms:modified xsi:type="dcterms:W3CDTF">2009-05-25T17:44:58Z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