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7"/>
  </bookViews>
  <sheets>
    <sheet name="Totaaluitslag" sheetId="1" r:id="rId1"/>
    <sheet name="wedstrijd 1" sheetId="2" r:id="rId2"/>
    <sheet name="wedstrijd 2" sheetId="3" r:id="rId3"/>
    <sheet name="wedstrijd 3" sheetId="4" r:id="rId4"/>
    <sheet name="wedstrijd 4" sheetId="5" r:id="rId5"/>
    <sheet name="wedstrijd5" sheetId="6" r:id="rId6"/>
    <sheet name="finale" sheetId="7" r:id="rId7"/>
    <sheet name="Puntenklassement" sheetId="8" r:id="rId8"/>
    <sheet name="classement des points" sheetId="9" r:id="rId9"/>
  </sheets>
  <definedNames/>
  <calcPr fullCalcOnLoad="1"/>
</workbook>
</file>

<file path=xl/sharedStrings.xml><?xml version="1.0" encoding="utf-8"?>
<sst xmlns="http://schemas.openxmlformats.org/spreadsheetml/2006/main" count="495" uniqueCount="90">
  <si>
    <t>uitslag op:</t>
  </si>
  <si>
    <t>naam</t>
  </si>
  <si>
    <t>125gram</t>
  </si>
  <si>
    <t>150gram</t>
  </si>
  <si>
    <t>175gram</t>
  </si>
  <si>
    <t>gemiddelde</t>
  </si>
  <si>
    <t>finale</t>
  </si>
  <si>
    <t>einduitslag</t>
  </si>
  <si>
    <t>A</t>
  </si>
  <si>
    <t>B</t>
  </si>
  <si>
    <t>C</t>
  </si>
  <si>
    <t>nummer :</t>
  </si>
  <si>
    <t>naam :</t>
  </si>
  <si>
    <t>boven 200m</t>
  </si>
  <si>
    <t>160m tot 200m</t>
  </si>
  <si>
    <t>onder 160m</t>
  </si>
  <si>
    <t>De Vreeze John</t>
  </si>
  <si>
    <t>Matheve Jozef</t>
  </si>
  <si>
    <t>De Beuckelaer Guy</t>
  </si>
  <si>
    <t>Opdebeeck Erik</t>
  </si>
  <si>
    <t>Knuyt Erik</t>
  </si>
  <si>
    <t>De Cock Walter</t>
  </si>
  <si>
    <t>Verbruggen Bernard</t>
  </si>
  <si>
    <t>Devynck Danny</t>
  </si>
  <si>
    <t>categorie</t>
  </si>
  <si>
    <t>Van Cauwenberghe Chris</t>
  </si>
  <si>
    <t>gemiddeld</t>
  </si>
  <si>
    <t>resultaat</t>
  </si>
  <si>
    <t>Dobbelaere Franky</t>
  </si>
  <si>
    <t>Verheyen Gert</t>
  </si>
  <si>
    <t>Stevens Freddy</t>
  </si>
  <si>
    <t xml:space="preserve">categorie </t>
  </si>
  <si>
    <t>Heuninck Chris</t>
  </si>
  <si>
    <t>Carnes Ray</t>
  </si>
  <si>
    <t>Panhuysen Patrick</t>
  </si>
  <si>
    <t>100gram</t>
  </si>
  <si>
    <t>Goormans André</t>
  </si>
  <si>
    <t>uitslag</t>
  </si>
  <si>
    <t xml:space="preserve">TOTAAL: </t>
  </si>
  <si>
    <t>min slechtste resultaat</t>
  </si>
  <si>
    <t>Poidevin André (Fr)</t>
  </si>
  <si>
    <t>Folcke Olivier (Fr)</t>
  </si>
  <si>
    <t>Luyten karel</t>
  </si>
  <si>
    <t>nom</t>
  </si>
  <si>
    <t>resultat</t>
  </si>
  <si>
    <t xml:space="preserve">TOTAL: </t>
  </si>
  <si>
    <t>moins resultat le plus mauvais</t>
  </si>
  <si>
    <t xml:space="preserve">Belgische Surfcasting Club vzw Classement des points 2004 </t>
  </si>
  <si>
    <t>alle anderen</t>
  </si>
  <si>
    <t>Anthonissen Jan</t>
  </si>
  <si>
    <t>Sintobin Tom</t>
  </si>
  <si>
    <t>uitslag wedstrijd 3 op 29/5/2005</t>
  </si>
  <si>
    <t>uitslag wedstrijd 4 op 26 juni 2005</t>
  </si>
  <si>
    <t>Heuninck Kris</t>
  </si>
  <si>
    <t>uitslag wedstrijd 1 op 2/4/2006</t>
  </si>
  <si>
    <t>Belgische Surfcasting Club vzw Puntenklassement 2006</t>
  </si>
  <si>
    <t>8 worpen</t>
  </si>
  <si>
    <t>Z --&gt; ZW 5 met regenbuien</t>
  </si>
  <si>
    <t>wedstrijd 2 op 14 mei 2006</t>
  </si>
  <si>
    <t>wedstrijd 3 op 18 juni 2006</t>
  </si>
  <si>
    <t>Van Cauwenberghe Kris</t>
  </si>
  <si>
    <t>Nicolet Gino</t>
  </si>
  <si>
    <t>Heuninck Kenny</t>
  </si>
  <si>
    <t>Peeters Erik</t>
  </si>
  <si>
    <t>11 worpen</t>
  </si>
  <si>
    <t>NO1-2 ; luchtvochtigheid 60-70% ; geen neerslag</t>
  </si>
  <si>
    <t>Moeskops Danny</t>
  </si>
  <si>
    <t>De Vynck Danny</t>
  </si>
  <si>
    <t>Schilperoort Wim</t>
  </si>
  <si>
    <t>Meijerinck Peter</t>
  </si>
  <si>
    <t>Hollander Jeroen</t>
  </si>
  <si>
    <t>Verryckt Yve</t>
  </si>
  <si>
    <t>8  worpen</t>
  </si>
  <si>
    <t>warm 30°+, droog, veranderlijke wind 2-3</t>
  </si>
  <si>
    <t>De Vynck danny</t>
  </si>
  <si>
    <t>weer :  ZZW 4, lage druk, 19grC, eerst droog, dan buien en minder wind</t>
  </si>
  <si>
    <t>Oschman Rob</t>
  </si>
  <si>
    <t>Oschman Nigel</t>
  </si>
  <si>
    <t>9 worpen</t>
  </si>
  <si>
    <t>weer : ZO 2, hoge vochtigheid, bewolkt</t>
  </si>
  <si>
    <t>Jeugd</t>
  </si>
  <si>
    <t>J</t>
  </si>
  <si>
    <t>uitslag wedstrijd 5 op 24 september 2006</t>
  </si>
  <si>
    <t>Meijerink Peter</t>
  </si>
  <si>
    <t>De Vrreze John</t>
  </si>
  <si>
    <t>Jeroen A</t>
  </si>
  <si>
    <t xml:space="preserve">Hoogste gemiddelde : </t>
  </si>
  <si>
    <t xml:space="preserve">John De Vreeze </t>
  </si>
  <si>
    <t>Beste Nieuwkomer</t>
  </si>
  <si>
    <t>uitslag finale op 22 oktober 2006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</si>
</sst>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0.0"/>
    <numFmt numFmtId="189" formatCode="dd\-mmm\-yy"/>
    <numFmt numFmtId="190" formatCode="0.00;[Red]0.00"/>
    <numFmt numFmtId="191" formatCode="mm/dd/yy"/>
    <numFmt numFmtId="192" formatCode="0.000"/>
    <numFmt numFmtId="193" formatCode="0.0000"/>
    <numFmt numFmtId="194" formatCode="&quot;Ja&quot;;&quot;Ja&quot;;&quot;Nee&quot;"/>
    <numFmt numFmtId="195" formatCode="&quot;Waar&quot;;&quot;Waar&quot;;&quot;Niet waar&quot;"/>
    <numFmt numFmtId="196" formatCode="&quot;Aan&quot;;&quot;Aan&quot;;&quot;Uit&quot;"/>
    <numFmt numFmtId="197" formatCode="[$€-2]\ #.##000_);[Red]\([$€-2]\ #.##000\)"/>
    <numFmt numFmtId="198" formatCode="0.0;[Red]0.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90" fontId="0" fillId="0" borderId="0" xfId="0" applyNumberFormat="1" applyAlignment="1">
      <alignment/>
    </xf>
    <xf numFmtId="14" fontId="0" fillId="0" borderId="0" xfId="0" applyNumberFormat="1" applyAlignment="1">
      <alignment/>
    </xf>
    <xf numFmtId="18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90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9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90" fontId="0" fillId="0" borderId="1" xfId="0" applyNumberFormat="1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/>
    </xf>
    <xf numFmtId="16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0" fontId="0" fillId="0" borderId="3" xfId="0" applyBorder="1" applyAlignment="1">
      <alignment/>
    </xf>
    <xf numFmtId="190" fontId="0" fillId="0" borderId="3" xfId="0" applyNumberFormat="1" applyBorder="1" applyAlignment="1">
      <alignment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9"/>
  <sheetViews>
    <sheetView workbookViewId="0" topLeftCell="A1">
      <selection activeCell="A1" sqref="A1:K39"/>
    </sheetView>
  </sheetViews>
  <sheetFormatPr defaultColWidth="9.140625" defaultRowHeight="12.75"/>
  <cols>
    <col min="1" max="1" width="4.28125" style="1" customWidth="1"/>
    <col min="2" max="2" width="21.421875" style="0" customWidth="1"/>
    <col min="3" max="6" width="9.140625" style="2" customWidth="1"/>
    <col min="7" max="7" width="1.8515625" style="0" customWidth="1"/>
    <col min="8" max="8" width="10.8515625" style="2" customWidth="1"/>
    <col min="9" max="9" width="1.421875" style="0" customWidth="1"/>
    <col min="10" max="10" width="7.140625" style="0" customWidth="1"/>
    <col min="11" max="11" width="11.00390625" style="0" customWidth="1"/>
    <col min="13" max="13" width="9.140625" style="14" customWidth="1"/>
  </cols>
  <sheetData>
    <row r="1" spans="1:13" ht="13.5" thickBot="1">
      <c r="A1" s="1" t="s">
        <v>0</v>
      </c>
      <c r="G1" s="3"/>
      <c r="H1" s="4">
        <f ca="1">TODAY()</f>
        <v>39087</v>
      </c>
      <c r="M1" s="17" t="s">
        <v>31</v>
      </c>
    </row>
    <row r="2" spans="1:13" s="1" customFormat="1" ht="13.5" thickBot="1">
      <c r="A2" s="5"/>
      <c r="B2" s="5" t="s">
        <v>1</v>
      </c>
      <c r="C2" s="6" t="s">
        <v>35</v>
      </c>
      <c r="D2" s="6" t="s">
        <v>2</v>
      </c>
      <c r="E2" s="6" t="s">
        <v>3</v>
      </c>
      <c r="F2" s="6" t="s">
        <v>4</v>
      </c>
      <c r="G2" s="5"/>
      <c r="H2" s="6" t="s">
        <v>5</v>
      </c>
      <c r="I2" s="5"/>
      <c r="J2" s="5" t="s">
        <v>6</v>
      </c>
      <c r="K2" s="5" t="s">
        <v>7</v>
      </c>
      <c r="M2" s="18">
        <v>2007</v>
      </c>
    </row>
    <row r="3" spans="1:13" ht="5.25" customHeight="1" thickBot="1">
      <c r="A3" s="5"/>
      <c r="B3" s="7"/>
      <c r="C3" s="8"/>
      <c r="D3" s="8"/>
      <c r="E3" s="8"/>
      <c r="F3" s="8"/>
      <c r="G3" s="7"/>
      <c r="H3" s="8"/>
      <c r="I3" s="7"/>
      <c r="J3" s="7"/>
      <c r="K3" s="7"/>
      <c r="M3" s="19"/>
    </row>
    <row r="4" spans="1:13" ht="13.5" thickBot="1">
      <c r="A4" s="5" t="s">
        <v>8</v>
      </c>
      <c r="B4" s="5" t="s">
        <v>13</v>
      </c>
      <c r="C4" s="8"/>
      <c r="D4" s="8"/>
      <c r="E4" s="8"/>
      <c r="F4" s="8"/>
      <c r="G4" s="7"/>
      <c r="H4" s="8"/>
      <c r="I4" s="7"/>
      <c r="J4" s="7"/>
      <c r="K4" s="7"/>
      <c r="L4" s="29"/>
      <c r="M4" s="19"/>
    </row>
    <row r="5" spans="1:13" ht="6" customHeight="1" thickBot="1">
      <c r="A5" s="5"/>
      <c r="B5" s="7"/>
      <c r="C5" s="8"/>
      <c r="D5" s="8"/>
      <c r="E5" s="8"/>
      <c r="F5" s="8"/>
      <c r="G5" s="7"/>
      <c r="H5" s="8"/>
      <c r="I5" s="7"/>
      <c r="J5" s="7"/>
      <c r="K5" s="7"/>
      <c r="L5" s="29"/>
      <c r="M5" s="19"/>
    </row>
    <row r="6" spans="1:13" ht="13.5" thickBot="1">
      <c r="A6" s="5">
        <v>1</v>
      </c>
      <c r="B6" s="7" t="s">
        <v>66</v>
      </c>
      <c r="C6" s="8">
        <v>245.42</v>
      </c>
      <c r="D6" s="8">
        <v>260.36</v>
      </c>
      <c r="E6" s="8">
        <v>264.38</v>
      </c>
      <c r="F6" s="8">
        <v>255.74</v>
      </c>
      <c r="G6" s="8"/>
      <c r="H6" s="8">
        <f aca="true" t="shared" si="0" ref="H6:H28">IF(SUM(D6:F6)=0,"",(SUM(D6:E6)+MAX(C6,F6))/3)</f>
        <v>260.16</v>
      </c>
      <c r="I6" s="8"/>
      <c r="J6" s="8">
        <v>262.65</v>
      </c>
      <c r="K6" s="8">
        <f aca="true" t="shared" si="1" ref="K6:K28">IF(SUM(H6,H6,H6,J6,J6)/5=0,"",SUM(H6,H6,H6,J6,J6)/5)</f>
        <v>261.15600000000006</v>
      </c>
      <c r="L6" s="30"/>
      <c r="M6" s="19"/>
    </row>
    <row r="7" spans="1:14" ht="13.5" thickBot="1">
      <c r="A7" s="5">
        <v>2</v>
      </c>
      <c r="B7" s="7" t="s">
        <v>16</v>
      </c>
      <c r="C7" s="8">
        <v>215.17</v>
      </c>
      <c r="D7" s="8">
        <v>244.25</v>
      </c>
      <c r="E7" s="8">
        <v>247.83</v>
      </c>
      <c r="F7" s="8">
        <v>240.18</v>
      </c>
      <c r="G7" s="8"/>
      <c r="H7" s="8">
        <f t="shared" si="0"/>
        <v>244.08666666666667</v>
      </c>
      <c r="I7" s="8"/>
      <c r="J7" s="8">
        <v>246.93</v>
      </c>
      <c r="K7" s="8">
        <f t="shared" si="1"/>
        <v>245.22400000000002</v>
      </c>
      <c r="L7" s="29"/>
      <c r="M7" s="19"/>
      <c r="N7" s="9"/>
    </row>
    <row r="8" spans="1:14" ht="13.5" thickBot="1">
      <c r="A8" s="5">
        <v>3</v>
      </c>
      <c r="B8" s="7" t="s">
        <v>60</v>
      </c>
      <c r="C8" s="8">
        <v>229.9</v>
      </c>
      <c r="D8" s="8">
        <v>233.16</v>
      </c>
      <c r="E8" s="8">
        <v>231.71</v>
      </c>
      <c r="F8" s="8"/>
      <c r="G8" s="8"/>
      <c r="H8" s="8">
        <f t="shared" si="0"/>
        <v>231.59</v>
      </c>
      <c r="I8" s="8"/>
      <c r="J8" s="13">
        <v>227.45</v>
      </c>
      <c r="K8" s="8">
        <f t="shared" si="1"/>
        <v>229.93400000000003</v>
      </c>
      <c r="L8" s="29"/>
      <c r="M8" s="19"/>
      <c r="N8" s="9"/>
    </row>
    <row r="9" spans="1:14" ht="13.5" thickBot="1">
      <c r="A9" s="5">
        <v>4</v>
      </c>
      <c r="B9" s="7" t="s">
        <v>68</v>
      </c>
      <c r="C9" s="8">
        <v>224.19</v>
      </c>
      <c r="D9" s="8">
        <v>232.51</v>
      </c>
      <c r="E9" s="8">
        <v>227.99</v>
      </c>
      <c r="F9" s="8">
        <v>221.19</v>
      </c>
      <c r="G9" s="8"/>
      <c r="H9" s="8">
        <f t="shared" si="0"/>
        <v>228.23000000000002</v>
      </c>
      <c r="I9" s="8"/>
      <c r="J9" s="8">
        <v>222.65</v>
      </c>
      <c r="K9" s="8">
        <f t="shared" si="1"/>
        <v>225.998</v>
      </c>
      <c r="L9" s="29"/>
      <c r="M9" s="19"/>
      <c r="N9" s="9"/>
    </row>
    <row r="10" spans="1:14" ht="13.5" thickBot="1">
      <c r="A10" s="5">
        <v>5</v>
      </c>
      <c r="B10" s="7" t="s">
        <v>19</v>
      </c>
      <c r="C10" s="8">
        <v>210.71</v>
      </c>
      <c r="D10" s="8">
        <v>226.94</v>
      </c>
      <c r="E10" s="8">
        <v>226.04</v>
      </c>
      <c r="F10" s="8">
        <v>202.7</v>
      </c>
      <c r="G10" s="8"/>
      <c r="H10" s="8">
        <f t="shared" si="0"/>
        <v>221.23000000000002</v>
      </c>
      <c r="I10" s="8"/>
      <c r="J10" s="8">
        <v>223.7</v>
      </c>
      <c r="K10" s="8">
        <f t="shared" si="1"/>
        <v>222.21800000000002</v>
      </c>
      <c r="L10" s="29"/>
      <c r="M10" s="19"/>
      <c r="N10" s="9"/>
    </row>
    <row r="11" spans="1:13" ht="13.5" thickBot="1">
      <c r="A11" s="5">
        <v>6</v>
      </c>
      <c r="B11" s="7" t="s">
        <v>69</v>
      </c>
      <c r="C11" s="8">
        <v>202.89</v>
      </c>
      <c r="D11" s="8">
        <v>218.48</v>
      </c>
      <c r="E11" s="8">
        <v>219.72</v>
      </c>
      <c r="F11" s="8">
        <v>204.48</v>
      </c>
      <c r="G11" s="8"/>
      <c r="H11" s="8">
        <f t="shared" si="0"/>
        <v>214.22666666666666</v>
      </c>
      <c r="I11" s="8"/>
      <c r="J11" s="8">
        <v>216.52</v>
      </c>
      <c r="K11" s="8">
        <f t="shared" si="1"/>
        <v>215.144</v>
      </c>
      <c r="M11" s="19"/>
    </row>
    <row r="12" spans="1:13" ht="13.5" thickBot="1">
      <c r="A12" s="5">
        <v>7</v>
      </c>
      <c r="B12" s="7" t="s">
        <v>18</v>
      </c>
      <c r="C12" s="8">
        <v>206.15</v>
      </c>
      <c r="D12" s="8">
        <v>217.71</v>
      </c>
      <c r="E12" s="8">
        <v>216.43</v>
      </c>
      <c r="F12" s="8">
        <v>189.1</v>
      </c>
      <c r="G12" s="8"/>
      <c r="H12" s="8">
        <f t="shared" si="0"/>
        <v>213.42999999999998</v>
      </c>
      <c r="I12" s="8"/>
      <c r="J12" s="8">
        <v>209.29</v>
      </c>
      <c r="K12" s="8">
        <f t="shared" si="1"/>
        <v>211.77399999999997</v>
      </c>
      <c r="M12" s="19"/>
    </row>
    <row r="13" spans="1:13" ht="13.5" thickBot="1">
      <c r="A13" s="5">
        <v>8</v>
      </c>
      <c r="B13" s="7" t="s">
        <v>20</v>
      </c>
      <c r="C13" s="8"/>
      <c r="D13" s="8"/>
      <c r="E13" s="8"/>
      <c r="F13" s="8"/>
      <c r="G13" s="8"/>
      <c r="H13" s="8">
        <f>IF(SUM(D13:F13)=0,"",(SUM(D13:E13)+MAX(C13,F13))/3)</f>
      </c>
      <c r="I13" s="8"/>
      <c r="J13" s="8">
        <v>200.56</v>
      </c>
      <c r="K13" s="8">
        <f>IF(SUM(H13,H13,H13,J13,J13)/5=0,"",SUM(H13,H13,H13,J13,J13)/5)</f>
        <v>80.224</v>
      </c>
      <c r="M13" s="19"/>
    </row>
    <row r="14" spans="1:13" ht="13.5" thickBot="1">
      <c r="A14" s="5"/>
      <c r="B14" s="7"/>
      <c r="C14" s="8"/>
      <c r="D14" s="8"/>
      <c r="E14" s="8"/>
      <c r="F14" s="8"/>
      <c r="G14" s="8"/>
      <c r="H14" s="8">
        <f t="shared" si="0"/>
      </c>
      <c r="I14" s="8"/>
      <c r="J14" s="13"/>
      <c r="K14" s="8">
        <f t="shared" si="1"/>
      </c>
      <c r="M14" s="19"/>
    </row>
    <row r="15" spans="1:13" s="1" customFormat="1" ht="13.5" thickBot="1">
      <c r="A15" s="5" t="s">
        <v>9</v>
      </c>
      <c r="B15" s="5" t="s">
        <v>14</v>
      </c>
      <c r="C15" s="6" t="s">
        <v>35</v>
      </c>
      <c r="D15" s="6" t="s">
        <v>2</v>
      </c>
      <c r="E15" s="6" t="s">
        <v>3</v>
      </c>
      <c r="F15" s="6" t="s">
        <v>4</v>
      </c>
      <c r="G15" s="6"/>
      <c r="H15" s="8">
        <f t="shared" si="0"/>
      </c>
      <c r="I15" s="6"/>
      <c r="J15" s="6"/>
      <c r="K15" s="8">
        <f t="shared" si="1"/>
      </c>
      <c r="M15" s="18"/>
    </row>
    <row r="16" spans="1:13" s="1" customFormat="1" ht="6" customHeight="1" thickBot="1">
      <c r="A16" s="5"/>
      <c r="B16" s="5"/>
      <c r="C16" s="6"/>
      <c r="D16" s="6"/>
      <c r="E16" s="6"/>
      <c r="F16" s="6"/>
      <c r="G16" s="6"/>
      <c r="H16" s="8">
        <f t="shared" si="0"/>
      </c>
      <c r="I16" s="6"/>
      <c r="J16" s="6"/>
      <c r="K16" s="8">
        <f t="shared" si="1"/>
      </c>
      <c r="M16" s="18"/>
    </row>
    <row r="17" spans="1:13" ht="13.5" thickBot="1">
      <c r="A17" s="5">
        <v>1</v>
      </c>
      <c r="B17" s="7" t="s">
        <v>53</v>
      </c>
      <c r="C17" s="8">
        <v>188.9</v>
      </c>
      <c r="D17" s="8">
        <v>189.26</v>
      </c>
      <c r="E17" s="8">
        <v>192.36</v>
      </c>
      <c r="F17" s="8">
        <v>168.79</v>
      </c>
      <c r="G17" s="8"/>
      <c r="H17" s="8">
        <f aca="true" t="shared" si="2" ref="H17:H27">IF(SUM(D17:F17)=0,"",(SUM(D17:E17)+MAX(C17,F17))/3)</f>
        <v>190.17333333333332</v>
      </c>
      <c r="I17" s="8"/>
      <c r="J17" s="8">
        <v>203.77</v>
      </c>
      <c r="K17" s="8">
        <f aca="true" t="shared" si="3" ref="K17:K27">IF(SUM(H17,H17,H17,J17,J17)/5=0,"",SUM(H17,H17,H17,J17,J17)/5)</f>
        <v>195.612</v>
      </c>
      <c r="M17" s="19"/>
    </row>
    <row r="18" spans="1:13" ht="13.5" thickBot="1">
      <c r="A18" s="5">
        <v>2</v>
      </c>
      <c r="B18" s="7" t="s">
        <v>33</v>
      </c>
      <c r="C18" s="8">
        <v>199.15</v>
      </c>
      <c r="D18" s="8">
        <v>194.62</v>
      </c>
      <c r="E18" s="8">
        <v>191.3</v>
      </c>
      <c r="F18" s="8">
        <v>171.85</v>
      </c>
      <c r="G18" s="8"/>
      <c r="H18" s="8">
        <f t="shared" si="2"/>
        <v>195.02333333333334</v>
      </c>
      <c r="I18" s="8"/>
      <c r="J18" s="8">
        <v>182.75</v>
      </c>
      <c r="K18" s="8">
        <f t="shared" si="3"/>
        <v>190.114</v>
      </c>
      <c r="M18" s="19"/>
    </row>
    <row r="19" spans="1:13" ht="13.5" thickBot="1">
      <c r="A19" s="5">
        <v>3</v>
      </c>
      <c r="B19" s="7" t="s">
        <v>17</v>
      </c>
      <c r="C19" s="8">
        <v>179.25</v>
      </c>
      <c r="D19" s="8">
        <v>189.86</v>
      </c>
      <c r="E19" s="8">
        <v>179.56</v>
      </c>
      <c r="F19" s="8"/>
      <c r="G19" s="8"/>
      <c r="H19" s="8">
        <f t="shared" si="2"/>
        <v>182.89000000000001</v>
      </c>
      <c r="I19" s="8"/>
      <c r="J19" s="8">
        <v>185.77</v>
      </c>
      <c r="K19" s="8">
        <f t="shared" si="3"/>
        <v>184.042</v>
      </c>
      <c r="M19" s="19"/>
    </row>
    <row r="20" spans="1:13" ht="13.5" thickBot="1">
      <c r="A20" s="5">
        <v>4</v>
      </c>
      <c r="B20" s="7" t="s">
        <v>21</v>
      </c>
      <c r="C20" s="8">
        <v>177.35</v>
      </c>
      <c r="D20" s="8">
        <v>180.57</v>
      </c>
      <c r="E20" s="8">
        <v>177.09</v>
      </c>
      <c r="F20" s="8"/>
      <c r="G20" s="8"/>
      <c r="H20" s="8">
        <f t="shared" si="2"/>
        <v>178.33666666666667</v>
      </c>
      <c r="I20" s="8"/>
      <c r="J20" s="8">
        <v>187.75</v>
      </c>
      <c r="K20" s="8">
        <f t="shared" si="3"/>
        <v>182.102</v>
      </c>
      <c r="M20" s="19"/>
    </row>
    <row r="21" spans="1:13" ht="13.5" thickBot="1">
      <c r="A21" s="5">
        <v>5</v>
      </c>
      <c r="B21" s="7" t="s">
        <v>63</v>
      </c>
      <c r="C21" s="8">
        <v>181.65</v>
      </c>
      <c r="D21" s="8">
        <v>189.24</v>
      </c>
      <c r="E21" s="8">
        <v>178.82</v>
      </c>
      <c r="F21" s="8"/>
      <c r="G21" s="8"/>
      <c r="H21" s="8">
        <f t="shared" si="2"/>
        <v>183.23666666666668</v>
      </c>
      <c r="I21" s="8"/>
      <c r="J21" s="8">
        <v>178.52</v>
      </c>
      <c r="K21" s="8">
        <f t="shared" si="3"/>
        <v>181.35</v>
      </c>
      <c r="M21" s="19"/>
    </row>
    <row r="22" spans="1:13" ht="13.5" thickBot="1">
      <c r="A22" s="5">
        <v>6</v>
      </c>
      <c r="B22" s="7" t="s">
        <v>23</v>
      </c>
      <c r="C22" s="8">
        <v>182.97</v>
      </c>
      <c r="D22" s="8">
        <v>181.82</v>
      </c>
      <c r="E22" s="8">
        <v>170.34</v>
      </c>
      <c r="F22" s="8"/>
      <c r="G22" s="8"/>
      <c r="H22" s="8">
        <f t="shared" si="2"/>
        <v>178.37666666666667</v>
      </c>
      <c r="I22" s="8"/>
      <c r="J22" s="8">
        <v>172.09</v>
      </c>
      <c r="K22" s="8">
        <f t="shared" si="3"/>
        <v>175.86200000000002</v>
      </c>
      <c r="M22" s="19"/>
    </row>
    <row r="23" spans="1:13" ht="13.5" thickBot="1">
      <c r="A23" s="5">
        <v>7</v>
      </c>
      <c r="B23" s="7" t="s">
        <v>29</v>
      </c>
      <c r="C23" s="8">
        <v>164.41</v>
      </c>
      <c r="D23" s="8">
        <v>178.49</v>
      </c>
      <c r="E23" s="8">
        <v>175.43</v>
      </c>
      <c r="F23" s="8">
        <v>161.43</v>
      </c>
      <c r="G23" s="8"/>
      <c r="H23" s="8">
        <f t="shared" si="2"/>
        <v>172.77666666666667</v>
      </c>
      <c r="I23" s="8"/>
      <c r="J23" s="8">
        <v>170.91</v>
      </c>
      <c r="K23" s="8">
        <f t="shared" si="3"/>
        <v>172.03</v>
      </c>
      <c r="M23" s="19"/>
    </row>
    <row r="24" spans="1:13" ht="13.5" thickBot="1">
      <c r="A24" s="5">
        <v>8</v>
      </c>
      <c r="B24" s="7" t="s">
        <v>76</v>
      </c>
      <c r="C24" s="8"/>
      <c r="D24" s="8">
        <v>173.24</v>
      </c>
      <c r="E24" s="8">
        <v>156.58</v>
      </c>
      <c r="F24" s="8">
        <v>165.29</v>
      </c>
      <c r="G24" s="8"/>
      <c r="H24" s="8">
        <f t="shared" si="2"/>
        <v>165.03666666666666</v>
      </c>
      <c r="I24" s="8"/>
      <c r="J24" s="8">
        <v>170.5</v>
      </c>
      <c r="K24" s="8">
        <f t="shared" si="3"/>
        <v>167.222</v>
      </c>
      <c r="M24" s="19"/>
    </row>
    <row r="25" spans="1:13" ht="13.5" thickBot="1">
      <c r="A25" s="5">
        <v>9</v>
      </c>
      <c r="B25" s="7" t="s">
        <v>22</v>
      </c>
      <c r="C25" s="8">
        <v>162.33</v>
      </c>
      <c r="D25" s="8">
        <v>160.36</v>
      </c>
      <c r="E25" s="8">
        <v>160.3</v>
      </c>
      <c r="F25" s="8">
        <v>141.24</v>
      </c>
      <c r="G25" s="8"/>
      <c r="H25" s="8">
        <f t="shared" si="2"/>
        <v>160.99666666666667</v>
      </c>
      <c r="I25" s="8"/>
      <c r="J25" s="8">
        <v>147.52</v>
      </c>
      <c r="K25" s="8">
        <f t="shared" si="3"/>
        <v>155.606</v>
      </c>
      <c r="M25" s="19"/>
    </row>
    <row r="26" spans="1:13" ht="13.5" thickBot="1">
      <c r="A26" s="5">
        <v>10</v>
      </c>
      <c r="B26" s="7" t="s">
        <v>49</v>
      </c>
      <c r="C26" s="8"/>
      <c r="D26" s="8">
        <v>159.2</v>
      </c>
      <c r="E26" s="8">
        <v>172.86</v>
      </c>
      <c r="F26" s="8"/>
      <c r="G26" s="8"/>
      <c r="H26" s="8">
        <f t="shared" si="2"/>
        <v>110.68666666666667</v>
      </c>
      <c r="I26" s="8"/>
      <c r="J26" s="8"/>
      <c r="K26" s="8">
        <f t="shared" si="3"/>
        <v>66.412</v>
      </c>
      <c r="M26" s="19"/>
    </row>
    <row r="27" spans="1:13" ht="13.5" thickBot="1">
      <c r="A27" s="5">
        <v>11</v>
      </c>
      <c r="B27" s="7" t="s">
        <v>30</v>
      </c>
      <c r="C27" s="8"/>
      <c r="D27" s="8">
        <v>153.82</v>
      </c>
      <c r="E27" s="8"/>
      <c r="F27" s="8">
        <v>148.29</v>
      </c>
      <c r="G27" s="8"/>
      <c r="H27" s="8">
        <f t="shared" si="2"/>
        <v>100.70333333333333</v>
      </c>
      <c r="I27" s="8"/>
      <c r="J27" s="8"/>
      <c r="K27" s="8">
        <f t="shared" si="3"/>
        <v>60.422000000000004</v>
      </c>
      <c r="M27" s="19"/>
    </row>
    <row r="28" spans="1:13" ht="13.5" thickBot="1">
      <c r="A28" s="5"/>
      <c r="B28" s="7"/>
      <c r="C28" s="13"/>
      <c r="D28" s="13"/>
      <c r="E28" s="8"/>
      <c r="F28" s="13"/>
      <c r="G28" s="8"/>
      <c r="H28" s="8">
        <f t="shared" si="0"/>
      </c>
      <c r="I28" s="8"/>
      <c r="J28" s="8"/>
      <c r="K28" s="8">
        <f t="shared" si="1"/>
      </c>
      <c r="M28" s="19"/>
    </row>
    <row r="29" spans="1:13" s="1" customFormat="1" ht="13.5" thickBot="1">
      <c r="A29" s="5" t="s">
        <v>10</v>
      </c>
      <c r="B29" s="5" t="s">
        <v>15</v>
      </c>
      <c r="C29" s="6"/>
      <c r="D29" s="6" t="s">
        <v>3</v>
      </c>
      <c r="E29" s="6"/>
      <c r="F29" s="6" t="s">
        <v>3</v>
      </c>
      <c r="G29" s="6"/>
      <c r="H29" s="6"/>
      <c r="I29" s="6"/>
      <c r="J29" s="6"/>
      <c r="K29" s="8"/>
      <c r="L29"/>
      <c r="M29" s="19"/>
    </row>
    <row r="30" spans="1:13" s="1" customFormat="1" ht="6" customHeight="1" thickBot="1">
      <c r="A30" s="5"/>
      <c r="B30" s="5"/>
      <c r="C30" s="6"/>
      <c r="D30" s="6"/>
      <c r="E30" s="6"/>
      <c r="F30" s="6"/>
      <c r="G30" s="6"/>
      <c r="H30" s="6"/>
      <c r="I30" s="6"/>
      <c r="J30" s="6"/>
      <c r="K30" s="8"/>
      <c r="M30" s="18"/>
    </row>
    <row r="31" spans="1:13" ht="13.5" thickBot="1">
      <c r="A31" s="5">
        <v>1</v>
      </c>
      <c r="B31" s="7" t="s">
        <v>61</v>
      </c>
      <c r="C31" s="8"/>
      <c r="D31" s="8">
        <v>169.96</v>
      </c>
      <c r="E31" s="8"/>
      <c r="F31" s="8">
        <v>169.08</v>
      </c>
      <c r="G31" s="8"/>
      <c r="H31" s="8">
        <f>SUM(D31,F31)/2</f>
        <v>169.52</v>
      </c>
      <c r="I31" s="8"/>
      <c r="J31" s="8">
        <v>166.37</v>
      </c>
      <c r="K31" s="8">
        <f>(D31+F31+J31+J31)/4</f>
        <v>167.945</v>
      </c>
      <c r="L31" s="1"/>
      <c r="M31" s="19"/>
    </row>
    <row r="32" spans="1:13" ht="13.5" thickBot="1">
      <c r="A32" s="5">
        <v>2</v>
      </c>
      <c r="B32" s="7" t="s">
        <v>62</v>
      </c>
      <c r="C32" s="8"/>
      <c r="D32" s="8">
        <v>168.1</v>
      </c>
      <c r="E32" s="8"/>
      <c r="F32" s="8">
        <v>157.29</v>
      </c>
      <c r="G32" s="8"/>
      <c r="H32" s="8">
        <f>SUM(D32,F32)/2</f>
        <v>162.695</v>
      </c>
      <c r="I32" s="8"/>
      <c r="J32" s="8"/>
      <c r="K32" s="8">
        <f>(D32+F32+J32+J32)/4</f>
        <v>81.3475</v>
      </c>
      <c r="L32" s="1"/>
      <c r="M32" s="19"/>
    </row>
    <row r="33" spans="1:13" ht="13.5" thickBot="1">
      <c r="A33" s="5"/>
      <c r="B33" s="7"/>
      <c r="C33" s="13"/>
      <c r="D33" s="13"/>
      <c r="E33" s="8"/>
      <c r="F33" s="13"/>
      <c r="G33" s="8"/>
      <c r="H33" s="8"/>
      <c r="I33" s="8"/>
      <c r="J33" s="8"/>
      <c r="K33" s="8"/>
      <c r="M33" s="19"/>
    </row>
    <row r="34" spans="1:13" s="1" customFormat="1" ht="13.5" thickBot="1">
      <c r="A34" s="5" t="s">
        <v>81</v>
      </c>
      <c r="B34" s="5" t="s">
        <v>80</v>
      </c>
      <c r="C34" s="6" t="s">
        <v>35</v>
      </c>
      <c r="D34" s="6" t="s">
        <v>2</v>
      </c>
      <c r="E34" s="6" t="s">
        <v>3</v>
      </c>
      <c r="F34" s="6" t="s">
        <v>4</v>
      </c>
      <c r="G34" s="6"/>
      <c r="H34" s="8">
        <f>IF(SUM(D34:F34)=0,"",(SUM(D34:E34)+MAX(C34,F34))/3)</f>
      </c>
      <c r="I34" s="6"/>
      <c r="J34" s="6"/>
      <c r="K34" s="8">
        <f>IF(SUM(H34,H34,H34,J34,J34)/5=0,"",SUM(H34,H34,H34,J34,J34)/5)</f>
      </c>
      <c r="M34" s="18"/>
    </row>
    <row r="35" spans="1:13" s="1" customFormat="1" ht="6" customHeight="1" thickBot="1">
      <c r="A35" s="5"/>
      <c r="B35" s="5"/>
      <c r="C35" s="6"/>
      <c r="D35" s="6"/>
      <c r="E35" s="6"/>
      <c r="F35" s="6"/>
      <c r="G35" s="6"/>
      <c r="H35" s="8">
        <f>IF(SUM(D35:F35)=0,"",(SUM(D35:E35)+MAX(C35,F35))/3)</f>
      </c>
      <c r="I35" s="6"/>
      <c r="J35" s="6"/>
      <c r="K35" s="8">
        <f>IF(SUM(H35,H35,H35,J35,J35)/5=0,"",SUM(H35,H35,H35,J35,J35)/5)</f>
      </c>
      <c r="M35" s="18"/>
    </row>
    <row r="36" spans="1:13" ht="13.5" thickBot="1">
      <c r="A36" s="5">
        <v>1</v>
      </c>
      <c r="B36" s="7" t="s">
        <v>77</v>
      </c>
      <c r="C36" s="8">
        <v>153.7</v>
      </c>
      <c r="D36" s="8">
        <v>135.97</v>
      </c>
      <c r="E36" s="8"/>
      <c r="F36" s="8"/>
      <c r="G36" s="8"/>
      <c r="H36" s="8">
        <f>IF(SUM(D35:F36)=0,"",(SUM(D36:E36)+MAX(C36,F36))/3)</f>
        <v>96.55666666666666</v>
      </c>
      <c r="I36" s="8"/>
      <c r="J36" s="8">
        <v>115.37</v>
      </c>
      <c r="K36" s="8">
        <f>IF(SUM(H36,H36,H36,J36,J36)/5=0,"",SUM(H36,H36,H36,J36,J36)/5)</f>
        <v>104.082</v>
      </c>
      <c r="M36" s="19"/>
    </row>
    <row r="37" spans="3:5" ht="12.75">
      <c r="C37"/>
      <c r="D37"/>
      <c r="E37"/>
    </row>
    <row r="38" spans="2:5" ht="12.75">
      <c r="B38" t="s">
        <v>86</v>
      </c>
      <c r="C38" s="2" t="s">
        <v>87</v>
      </c>
      <c r="E38" s="2">
        <v>231.66</v>
      </c>
    </row>
    <row r="39" spans="2:5" ht="12.75">
      <c r="B39" t="s">
        <v>88</v>
      </c>
      <c r="C39" s="2" t="s">
        <v>76</v>
      </c>
      <c r="E39" s="2">
        <v>173.24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&amp;L&amp;"Arial,Vet"&amp;12Belgisch Kampioenschap Surfcasting 2003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H42"/>
  <sheetViews>
    <sheetView workbookViewId="0" topLeftCell="A1">
      <selection activeCell="F16" sqref="F16"/>
    </sheetView>
  </sheetViews>
  <sheetFormatPr defaultColWidth="9.140625" defaultRowHeight="12.75"/>
  <cols>
    <col min="2" max="2" width="23.7109375" style="0" customWidth="1"/>
    <col min="7" max="7" width="1.8515625" style="0" customWidth="1"/>
  </cols>
  <sheetData>
    <row r="1" ht="12.75">
      <c r="A1" t="s">
        <v>54</v>
      </c>
    </row>
    <row r="3" spans="1:8" ht="12.75">
      <c r="A3" t="s">
        <v>11</v>
      </c>
      <c r="B3" t="s">
        <v>12</v>
      </c>
      <c r="C3" t="s">
        <v>35</v>
      </c>
      <c r="D3" t="s">
        <v>2</v>
      </c>
      <c r="E3" t="s">
        <v>3</v>
      </c>
      <c r="F3" t="s">
        <v>4</v>
      </c>
      <c r="H3" t="s">
        <v>24</v>
      </c>
    </row>
    <row r="5" spans="1:8" ht="12.75">
      <c r="A5">
        <v>1</v>
      </c>
      <c r="B5" t="s">
        <v>53</v>
      </c>
      <c r="E5">
        <v>192.36</v>
      </c>
      <c r="H5" t="s">
        <v>9</v>
      </c>
    </row>
    <row r="6" spans="1:8" ht="12.75">
      <c r="A6">
        <v>2</v>
      </c>
      <c r="B6" t="s">
        <v>29</v>
      </c>
      <c r="D6">
        <v>178.49</v>
      </c>
      <c r="E6">
        <v>175.43</v>
      </c>
      <c r="F6">
        <v>161.43</v>
      </c>
      <c r="H6" t="s">
        <v>9</v>
      </c>
    </row>
    <row r="7" spans="1:8" ht="12.75">
      <c r="A7">
        <v>3</v>
      </c>
      <c r="B7" t="s">
        <v>22</v>
      </c>
      <c r="E7">
        <v>160.3</v>
      </c>
      <c r="H7" t="s">
        <v>9</v>
      </c>
    </row>
    <row r="8" spans="1:8" ht="12.75">
      <c r="A8">
        <v>4</v>
      </c>
      <c r="B8" t="s">
        <v>18</v>
      </c>
      <c r="C8" s="10"/>
      <c r="D8" s="10"/>
      <c r="E8">
        <v>216.43</v>
      </c>
      <c r="H8" t="s">
        <v>8</v>
      </c>
    </row>
    <row r="9" spans="1:8" ht="12.75">
      <c r="A9">
        <v>5</v>
      </c>
      <c r="B9" t="s">
        <v>23</v>
      </c>
      <c r="D9">
        <v>163.6</v>
      </c>
      <c r="E9">
        <v>155.79</v>
      </c>
      <c r="H9" t="s">
        <v>9</v>
      </c>
    </row>
    <row r="10" spans="1:8" ht="12.75">
      <c r="A10">
        <v>6</v>
      </c>
      <c r="B10" t="s">
        <v>19</v>
      </c>
      <c r="D10">
        <v>218.9</v>
      </c>
      <c r="E10">
        <v>226.04</v>
      </c>
      <c r="H10" t="s">
        <v>8</v>
      </c>
    </row>
    <row r="11" spans="1:8" ht="12.75">
      <c r="A11">
        <v>7</v>
      </c>
      <c r="B11" t="s">
        <v>17</v>
      </c>
      <c r="D11">
        <v>176.59</v>
      </c>
      <c r="E11" s="10"/>
      <c r="H11" t="s">
        <v>9</v>
      </c>
    </row>
    <row r="12" spans="1:8" ht="12.75">
      <c r="A12">
        <v>8</v>
      </c>
      <c r="B12" t="s">
        <v>33</v>
      </c>
      <c r="D12">
        <v>189.57</v>
      </c>
      <c r="E12" s="10">
        <v>191.3</v>
      </c>
      <c r="H12" t="s">
        <v>9</v>
      </c>
    </row>
    <row r="13" spans="1:8" ht="12.75">
      <c r="A13">
        <v>9</v>
      </c>
      <c r="B13" t="s">
        <v>16</v>
      </c>
      <c r="C13">
        <v>215.17</v>
      </c>
      <c r="D13">
        <v>244.25</v>
      </c>
      <c r="E13">
        <v>245.31</v>
      </c>
      <c r="F13">
        <v>240.18</v>
      </c>
      <c r="H13" t="s">
        <v>8</v>
      </c>
    </row>
    <row r="14" spans="1:8" ht="12.75">
      <c r="A14">
        <v>10</v>
      </c>
      <c r="B14" t="s">
        <v>21</v>
      </c>
      <c r="E14">
        <v>176.08</v>
      </c>
      <c r="H14" t="s">
        <v>9</v>
      </c>
    </row>
    <row r="15" spans="1:8" ht="12.75">
      <c r="A15">
        <v>11</v>
      </c>
      <c r="B15" t="s">
        <v>49</v>
      </c>
      <c r="D15">
        <v>159.2</v>
      </c>
      <c r="E15">
        <v>172.86</v>
      </c>
      <c r="H15" t="s">
        <v>9</v>
      </c>
    </row>
    <row r="16" ht="12.75">
      <c r="E16" s="10"/>
    </row>
    <row r="17" ht="12.75">
      <c r="B17" t="s">
        <v>56</v>
      </c>
    </row>
    <row r="19" ht="12.75">
      <c r="B19" t="s">
        <v>57</v>
      </c>
    </row>
    <row r="26" spans="3:4" ht="12.75">
      <c r="C26" s="10"/>
      <c r="D26" s="10"/>
    </row>
    <row r="29" ht="12.75">
      <c r="E29" s="10"/>
    </row>
    <row r="30" ht="12.75">
      <c r="E30" s="10"/>
    </row>
    <row r="34" ht="12.75">
      <c r="E34" s="10"/>
    </row>
    <row r="42" ht="12.75">
      <c r="E42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I21"/>
  <sheetViews>
    <sheetView workbookViewId="0" topLeftCell="A1">
      <selection activeCell="L15" sqref="L15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21.8515625" style="0" customWidth="1"/>
  </cols>
  <sheetData>
    <row r="1" ht="12.75">
      <c r="B1" t="s">
        <v>58</v>
      </c>
    </row>
    <row r="3" spans="3:9" ht="12.75">
      <c r="C3" t="s">
        <v>1</v>
      </c>
      <c r="D3" t="s">
        <v>35</v>
      </c>
      <c r="E3" t="s">
        <v>2</v>
      </c>
      <c r="F3" t="s">
        <v>3</v>
      </c>
      <c r="G3" t="s">
        <v>4</v>
      </c>
      <c r="I3" t="s">
        <v>24</v>
      </c>
    </row>
    <row r="5" spans="2:9" ht="12.75">
      <c r="B5">
        <v>1</v>
      </c>
      <c r="C5" t="s">
        <v>53</v>
      </c>
      <c r="D5">
        <v>164.52</v>
      </c>
      <c r="E5">
        <v>170.02</v>
      </c>
      <c r="F5">
        <v>164.52</v>
      </c>
      <c r="G5">
        <v>168.79</v>
      </c>
      <c r="I5" t="s">
        <v>9</v>
      </c>
    </row>
    <row r="6" spans="2:9" ht="12.75">
      <c r="B6">
        <v>2</v>
      </c>
      <c r="C6" t="s">
        <v>18</v>
      </c>
      <c r="E6">
        <v>205.48</v>
      </c>
      <c r="G6">
        <v>189.1</v>
      </c>
      <c r="I6" t="s">
        <v>8</v>
      </c>
    </row>
    <row r="7" spans="2:9" ht="12.75">
      <c r="B7">
        <v>3</v>
      </c>
      <c r="C7" t="s">
        <v>30</v>
      </c>
      <c r="E7">
        <v>153.82</v>
      </c>
      <c r="I7" t="s">
        <v>9</v>
      </c>
    </row>
    <row r="8" spans="2:9" ht="12.75">
      <c r="B8">
        <v>4</v>
      </c>
      <c r="C8" t="s">
        <v>60</v>
      </c>
      <c r="E8">
        <v>215.75</v>
      </c>
      <c r="F8">
        <v>217.51</v>
      </c>
      <c r="I8" t="s">
        <v>8</v>
      </c>
    </row>
    <row r="9" spans="2:9" ht="12.75">
      <c r="B9">
        <v>5</v>
      </c>
      <c r="C9" t="s">
        <v>21</v>
      </c>
      <c r="D9">
        <v>177.35</v>
      </c>
      <c r="E9">
        <v>179.44</v>
      </c>
      <c r="I9" t="s">
        <v>9</v>
      </c>
    </row>
    <row r="10" spans="2:9" ht="12.75">
      <c r="B10">
        <v>6</v>
      </c>
      <c r="C10" t="s">
        <v>61</v>
      </c>
      <c r="F10">
        <v>169.08</v>
      </c>
      <c r="I10" t="s">
        <v>10</v>
      </c>
    </row>
    <row r="11" spans="2:9" ht="12.75">
      <c r="B11">
        <v>7</v>
      </c>
      <c r="C11" t="s">
        <v>29</v>
      </c>
      <c r="F11">
        <v>159.15</v>
      </c>
      <c r="I11" t="s">
        <v>9</v>
      </c>
    </row>
    <row r="12" spans="2:9" ht="12.75">
      <c r="B12">
        <v>8</v>
      </c>
      <c r="C12" t="s">
        <v>33</v>
      </c>
      <c r="D12">
        <v>173.81</v>
      </c>
      <c r="E12">
        <v>179.53</v>
      </c>
      <c r="G12">
        <v>155.78</v>
      </c>
      <c r="I12" t="s">
        <v>9</v>
      </c>
    </row>
    <row r="13" spans="2:9" ht="12.75">
      <c r="B13">
        <v>9</v>
      </c>
      <c r="C13" t="s">
        <v>19</v>
      </c>
      <c r="E13">
        <v>218.32</v>
      </c>
      <c r="G13">
        <v>202.7</v>
      </c>
      <c r="I13" t="s">
        <v>8</v>
      </c>
    </row>
    <row r="14" spans="2:9" ht="12.75">
      <c r="B14">
        <v>10</v>
      </c>
      <c r="C14" t="s">
        <v>16</v>
      </c>
      <c r="E14">
        <v>228.15</v>
      </c>
      <c r="F14">
        <v>234</v>
      </c>
      <c r="I14" t="s">
        <v>8</v>
      </c>
    </row>
    <row r="15" spans="2:9" ht="12.75">
      <c r="B15">
        <v>11</v>
      </c>
      <c r="C15" t="s">
        <v>17</v>
      </c>
      <c r="F15">
        <v>175.85</v>
      </c>
      <c r="I15" t="s">
        <v>9</v>
      </c>
    </row>
    <row r="16" spans="2:9" ht="12.75">
      <c r="B16">
        <v>12</v>
      </c>
      <c r="C16" t="s">
        <v>62</v>
      </c>
      <c r="E16">
        <v>130.83</v>
      </c>
      <c r="F16">
        <v>157.29</v>
      </c>
      <c r="I16" t="s">
        <v>10</v>
      </c>
    </row>
    <row r="17" spans="2:9" ht="12.75">
      <c r="B17">
        <v>13</v>
      </c>
      <c r="C17" t="s">
        <v>22</v>
      </c>
      <c r="E17">
        <v>152.23</v>
      </c>
      <c r="F17">
        <v>149.54</v>
      </c>
      <c r="I17" t="s">
        <v>9</v>
      </c>
    </row>
    <row r="18" spans="2:9" ht="12.75">
      <c r="B18">
        <v>14</v>
      </c>
      <c r="C18" t="s">
        <v>63</v>
      </c>
      <c r="D18">
        <v>181.65</v>
      </c>
      <c r="E18">
        <v>178.45</v>
      </c>
      <c r="F18">
        <v>166.2</v>
      </c>
      <c r="I18" t="s">
        <v>9</v>
      </c>
    </row>
    <row r="19" ht="12.75">
      <c r="F19" s="12"/>
    </row>
    <row r="20" ht="12.75">
      <c r="C20" t="s">
        <v>64</v>
      </c>
    </row>
    <row r="21" ht="12.75">
      <c r="C21" t="s">
        <v>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8:H42"/>
  <sheetViews>
    <sheetView workbookViewId="0" topLeftCell="A19">
      <selection activeCell="J23" sqref="J23:K38"/>
    </sheetView>
  </sheetViews>
  <sheetFormatPr defaultColWidth="9.140625" defaultRowHeight="12.75"/>
  <cols>
    <col min="2" max="2" width="23.7109375" style="0" customWidth="1"/>
    <col min="7" max="7" width="2.57421875" style="0" customWidth="1"/>
  </cols>
  <sheetData>
    <row r="18" ht="12.75">
      <c r="A18" t="s">
        <v>51</v>
      </c>
    </row>
    <row r="19" ht="12.75">
      <c r="B19" t="s">
        <v>59</v>
      </c>
    </row>
    <row r="21" spans="1:8" ht="12.75">
      <c r="A21" t="s">
        <v>11</v>
      </c>
      <c r="B21" t="s">
        <v>12</v>
      </c>
      <c r="C21" t="s">
        <v>35</v>
      </c>
      <c r="D21" t="s">
        <v>2</v>
      </c>
      <c r="E21" t="s">
        <v>3</v>
      </c>
      <c r="F21" t="s">
        <v>4</v>
      </c>
      <c r="H21" t="s">
        <v>24</v>
      </c>
    </row>
    <row r="23" spans="1:8" ht="12.75">
      <c r="A23">
        <v>1</v>
      </c>
      <c r="B23" t="s">
        <v>63</v>
      </c>
      <c r="C23">
        <v>178.1</v>
      </c>
      <c r="D23">
        <v>189.24</v>
      </c>
      <c r="E23" s="12">
        <v>165.4</v>
      </c>
      <c r="H23" t="s">
        <v>9</v>
      </c>
    </row>
    <row r="24" spans="1:8" ht="12.75">
      <c r="A24">
        <v>2</v>
      </c>
      <c r="B24" t="s">
        <v>66</v>
      </c>
      <c r="D24">
        <v>243.31</v>
      </c>
      <c r="E24" s="12">
        <v>252.27</v>
      </c>
      <c r="F24">
        <v>255.74</v>
      </c>
      <c r="H24" t="s">
        <v>8</v>
      </c>
    </row>
    <row r="25" spans="1:8" ht="12.75">
      <c r="A25">
        <v>3</v>
      </c>
      <c r="B25" t="s">
        <v>53</v>
      </c>
      <c r="C25">
        <v>141.61</v>
      </c>
      <c r="D25">
        <v>171.19</v>
      </c>
      <c r="E25">
        <v>181.6</v>
      </c>
      <c r="H25" t="s">
        <v>9</v>
      </c>
    </row>
    <row r="26" spans="1:8" ht="12.75">
      <c r="A26">
        <v>4</v>
      </c>
      <c r="B26" t="s">
        <v>19</v>
      </c>
      <c r="C26" s="10">
        <v>210.71</v>
      </c>
      <c r="D26" s="10">
        <v>206.39</v>
      </c>
      <c r="F26">
        <v>199.55</v>
      </c>
      <c r="H26" t="s">
        <v>8</v>
      </c>
    </row>
    <row r="27" spans="1:8" ht="12.75">
      <c r="A27">
        <v>5</v>
      </c>
      <c r="B27" t="s">
        <v>29</v>
      </c>
      <c r="D27">
        <v>157.57</v>
      </c>
      <c r="E27">
        <v>160.41</v>
      </c>
      <c r="F27">
        <v>148.6</v>
      </c>
      <c r="H27" t="s">
        <v>9</v>
      </c>
    </row>
    <row r="28" spans="1:8" ht="12.75">
      <c r="A28">
        <v>6</v>
      </c>
      <c r="B28" t="s">
        <v>21</v>
      </c>
      <c r="D28">
        <v>180.57</v>
      </c>
      <c r="E28">
        <v>172.92</v>
      </c>
      <c r="H28" t="s">
        <v>9</v>
      </c>
    </row>
    <row r="29" spans="1:8" ht="12.75">
      <c r="A29">
        <v>7</v>
      </c>
      <c r="B29" t="s">
        <v>61</v>
      </c>
      <c r="E29" s="10">
        <v>167.45</v>
      </c>
      <c r="H29" t="s">
        <v>10</v>
      </c>
    </row>
    <row r="30" spans="1:8" ht="12.75">
      <c r="A30">
        <v>8</v>
      </c>
      <c r="B30" t="s">
        <v>62</v>
      </c>
      <c r="E30" s="10">
        <v>168.1</v>
      </c>
      <c r="H30" t="s">
        <v>10</v>
      </c>
    </row>
    <row r="31" spans="1:8" ht="12.75">
      <c r="A31">
        <v>9</v>
      </c>
      <c r="B31" t="s">
        <v>67</v>
      </c>
      <c r="D31">
        <v>154.2</v>
      </c>
      <c r="E31">
        <v>160.5</v>
      </c>
      <c r="H31" t="s">
        <v>9</v>
      </c>
    </row>
    <row r="32" spans="1:8" ht="12.75">
      <c r="A32">
        <v>10</v>
      </c>
      <c r="B32" t="s">
        <v>22</v>
      </c>
      <c r="D32">
        <v>160.36</v>
      </c>
      <c r="H32" t="s">
        <v>9</v>
      </c>
    </row>
    <row r="33" spans="1:8" ht="12.75">
      <c r="A33">
        <v>11</v>
      </c>
      <c r="B33" t="s">
        <v>30</v>
      </c>
      <c r="E33" s="12"/>
      <c r="H33" t="s">
        <v>9</v>
      </c>
    </row>
    <row r="34" spans="1:8" ht="12.75">
      <c r="A34">
        <v>12</v>
      </c>
      <c r="B34" t="s">
        <v>16</v>
      </c>
      <c r="E34" s="11">
        <v>232.38</v>
      </c>
      <c r="H34" t="s">
        <v>8</v>
      </c>
    </row>
    <row r="35" spans="1:5" ht="12.75">
      <c r="A35">
        <v>13</v>
      </c>
      <c r="B35" t="s">
        <v>68</v>
      </c>
      <c r="E35">
        <v>216.45</v>
      </c>
    </row>
    <row r="36" spans="1:8" ht="12.75">
      <c r="A36">
        <v>14</v>
      </c>
      <c r="B36" t="s">
        <v>69</v>
      </c>
      <c r="E36">
        <v>219.72</v>
      </c>
      <c r="H36" t="s">
        <v>8</v>
      </c>
    </row>
    <row r="37" spans="1:5" ht="12.75">
      <c r="A37">
        <v>15</v>
      </c>
      <c r="B37" t="s">
        <v>70</v>
      </c>
      <c r="E37">
        <v>210.3</v>
      </c>
    </row>
    <row r="38" spans="1:8" ht="12.75">
      <c r="A38">
        <v>16</v>
      </c>
      <c r="B38" t="s">
        <v>71</v>
      </c>
      <c r="E38">
        <v>211.21</v>
      </c>
      <c r="H38" t="s">
        <v>8</v>
      </c>
    </row>
    <row r="40" spans="2:3" ht="12.75">
      <c r="B40" t="s">
        <v>72</v>
      </c>
      <c r="C40" t="s">
        <v>73</v>
      </c>
    </row>
    <row r="41" ht="12.75">
      <c r="E41" s="12"/>
    </row>
    <row r="42" ht="12.75">
      <c r="E42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1"/>
  <dimension ref="A1:I25"/>
  <sheetViews>
    <sheetView workbookViewId="0" topLeftCell="A1">
      <selection activeCell="A1" sqref="A1:I25"/>
    </sheetView>
  </sheetViews>
  <sheetFormatPr defaultColWidth="9.140625" defaultRowHeight="12.75"/>
  <cols>
    <col min="2" max="2" width="23.7109375" style="0" customWidth="1"/>
    <col min="7" max="7" width="1.7109375" style="0" customWidth="1"/>
  </cols>
  <sheetData>
    <row r="1" ht="12.75">
      <c r="A1" t="s">
        <v>52</v>
      </c>
    </row>
    <row r="3" spans="1:8" ht="12.75">
      <c r="A3" t="s">
        <v>11</v>
      </c>
      <c r="B3" t="s">
        <v>12</v>
      </c>
      <c r="C3" t="s">
        <v>35</v>
      </c>
      <c r="D3" t="s">
        <v>2</v>
      </c>
      <c r="E3" t="s">
        <v>3</v>
      </c>
      <c r="F3" t="s">
        <v>4</v>
      </c>
      <c r="H3" t="s">
        <v>24</v>
      </c>
    </row>
    <row r="5" spans="1:9" ht="12.75">
      <c r="A5">
        <v>1</v>
      </c>
      <c r="B5" t="s">
        <v>17</v>
      </c>
      <c r="C5">
        <v>179.25</v>
      </c>
      <c r="D5">
        <v>189.86</v>
      </c>
      <c r="H5" t="s">
        <v>9</v>
      </c>
      <c r="I5">
        <f aca="true" t="shared" si="0" ref="I5:I21">MAX(C5:F5)</f>
        <v>189.86</v>
      </c>
    </row>
    <row r="6" spans="1:9" ht="12.75">
      <c r="A6">
        <v>2</v>
      </c>
      <c r="B6" t="s">
        <v>60</v>
      </c>
      <c r="C6">
        <v>229.9</v>
      </c>
      <c r="D6">
        <v>227.99</v>
      </c>
      <c r="E6">
        <v>227.66</v>
      </c>
      <c r="H6" t="s">
        <v>8</v>
      </c>
      <c r="I6">
        <f t="shared" si="0"/>
        <v>229.9</v>
      </c>
    </row>
    <row r="7" spans="1:9" ht="12.75">
      <c r="A7">
        <v>3</v>
      </c>
      <c r="B7" t="s">
        <v>74</v>
      </c>
      <c r="D7">
        <v>172.15</v>
      </c>
      <c r="E7">
        <v>164.71</v>
      </c>
      <c r="H7" t="s">
        <v>9</v>
      </c>
      <c r="I7">
        <f t="shared" si="0"/>
        <v>172.15</v>
      </c>
    </row>
    <row r="8" spans="1:9" ht="12.75">
      <c r="A8">
        <v>4</v>
      </c>
      <c r="B8" t="s">
        <v>22</v>
      </c>
      <c r="C8" s="10">
        <v>162.33</v>
      </c>
      <c r="D8" s="10"/>
      <c r="F8">
        <v>141.24</v>
      </c>
      <c r="H8" t="s">
        <v>9</v>
      </c>
      <c r="I8">
        <f t="shared" si="0"/>
        <v>162.33</v>
      </c>
    </row>
    <row r="9" spans="1:9" ht="12.75">
      <c r="A9">
        <v>5</v>
      </c>
      <c r="B9" t="s">
        <v>61</v>
      </c>
      <c r="E9">
        <v>165.62</v>
      </c>
      <c r="H9" t="s">
        <v>10</v>
      </c>
      <c r="I9">
        <f t="shared" si="0"/>
        <v>165.62</v>
      </c>
    </row>
    <row r="10" spans="1:9" ht="12.75">
      <c r="A10">
        <v>6</v>
      </c>
      <c r="B10" t="s">
        <v>30</v>
      </c>
      <c r="F10">
        <v>148.29</v>
      </c>
      <c r="H10" t="s">
        <v>9</v>
      </c>
      <c r="I10">
        <f t="shared" si="0"/>
        <v>148.29</v>
      </c>
    </row>
    <row r="11" spans="1:9" ht="12.75">
      <c r="A11">
        <v>7</v>
      </c>
      <c r="B11" t="s">
        <v>19</v>
      </c>
      <c r="C11">
        <v>210.65</v>
      </c>
      <c r="D11">
        <v>226.94</v>
      </c>
      <c r="E11" s="11">
        <v>221.34</v>
      </c>
      <c r="H11" t="s">
        <v>8</v>
      </c>
      <c r="I11">
        <f t="shared" si="0"/>
        <v>226.94</v>
      </c>
    </row>
    <row r="12" spans="1:9" ht="12.75">
      <c r="A12">
        <v>8</v>
      </c>
      <c r="B12" t="s">
        <v>69</v>
      </c>
      <c r="D12">
        <v>218.48</v>
      </c>
      <c r="E12" s="10"/>
      <c r="H12" t="s">
        <v>8</v>
      </c>
      <c r="I12">
        <f t="shared" si="0"/>
        <v>218.48</v>
      </c>
    </row>
    <row r="13" spans="1:9" ht="12.75">
      <c r="A13">
        <v>9</v>
      </c>
      <c r="B13" t="s">
        <v>21</v>
      </c>
      <c r="H13" t="s">
        <v>9</v>
      </c>
      <c r="I13">
        <f t="shared" si="0"/>
        <v>0</v>
      </c>
    </row>
    <row r="14" spans="1:9" ht="12.75">
      <c r="A14">
        <v>10</v>
      </c>
      <c r="B14" t="s">
        <v>33</v>
      </c>
      <c r="C14">
        <v>199.15</v>
      </c>
      <c r="D14">
        <v>192.42</v>
      </c>
      <c r="F14">
        <v>171.85</v>
      </c>
      <c r="H14" t="s">
        <v>9</v>
      </c>
      <c r="I14">
        <f t="shared" si="0"/>
        <v>199.15</v>
      </c>
    </row>
    <row r="15" spans="1:9" ht="12.75">
      <c r="A15">
        <v>11</v>
      </c>
      <c r="B15" t="s">
        <v>18</v>
      </c>
      <c r="C15">
        <v>206.15</v>
      </c>
      <c r="D15">
        <v>217.71</v>
      </c>
      <c r="H15" t="s">
        <v>8</v>
      </c>
      <c r="I15">
        <f t="shared" si="0"/>
        <v>217.71</v>
      </c>
    </row>
    <row r="16" spans="1:9" ht="12.75">
      <c r="A16">
        <v>12</v>
      </c>
      <c r="B16" t="s">
        <v>16</v>
      </c>
      <c r="E16" s="10">
        <v>247.83</v>
      </c>
      <c r="H16" t="s">
        <v>8</v>
      </c>
      <c r="I16">
        <f t="shared" si="0"/>
        <v>247.83</v>
      </c>
    </row>
    <row r="17" spans="1:9" ht="12.75">
      <c r="A17">
        <v>13</v>
      </c>
      <c r="B17" t="s">
        <v>53</v>
      </c>
      <c r="C17">
        <v>188.9</v>
      </c>
      <c r="D17">
        <v>189.26</v>
      </c>
      <c r="E17">
        <v>179.91</v>
      </c>
      <c r="H17" t="s">
        <v>9</v>
      </c>
      <c r="I17">
        <f t="shared" si="0"/>
        <v>189.26</v>
      </c>
    </row>
    <row r="18" spans="1:9" ht="12.75">
      <c r="A18">
        <v>14</v>
      </c>
      <c r="B18" t="s">
        <v>66</v>
      </c>
      <c r="C18">
        <v>245.42</v>
      </c>
      <c r="D18">
        <v>260.36</v>
      </c>
      <c r="E18">
        <v>264.38</v>
      </c>
      <c r="H18" t="s">
        <v>8</v>
      </c>
      <c r="I18">
        <f t="shared" si="0"/>
        <v>264.38</v>
      </c>
    </row>
    <row r="19" spans="1:9" ht="12.75">
      <c r="A19">
        <v>15</v>
      </c>
      <c r="B19" t="s">
        <v>68</v>
      </c>
      <c r="C19">
        <v>224.19</v>
      </c>
      <c r="D19">
        <v>232.51</v>
      </c>
      <c r="E19" s="12">
        <v>227.99</v>
      </c>
      <c r="F19">
        <v>221.19</v>
      </c>
      <c r="H19" t="s">
        <v>8</v>
      </c>
      <c r="I19">
        <f t="shared" si="0"/>
        <v>232.51</v>
      </c>
    </row>
    <row r="20" spans="1:9" ht="12.75">
      <c r="A20">
        <v>16</v>
      </c>
      <c r="B20" t="s">
        <v>70</v>
      </c>
      <c r="D20">
        <v>230.92</v>
      </c>
      <c r="E20">
        <v>209.27</v>
      </c>
      <c r="I20">
        <f t="shared" si="0"/>
        <v>230.92</v>
      </c>
    </row>
    <row r="21" spans="1:9" ht="12.75">
      <c r="A21">
        <v>17</v>
      </c>
      <c r="B21" t="s">
        <v>63</v>
      </c>
      <c r="C21">
        <v>178.27</v>
      </c>
      <c r="D21">
        <v>184.54</v>
      </c>
      <c r="E21">
        <v>178.82</v>
      </c>
      <c r="H21" t="s">
        <v>9</v>
      </c>
      <c r="I21">
        <f t="shared" si="0"/>
        <v>184.54</v>
      </c>
    </row>
    <row r="23" ht="12.75">
      <c r="B23" t="s">
        <v>75</v>
      </c>
    </row>
    <row r="24" ht="12.75">
      <c r="E24" s="10"/>
    </row>
    <row r="25" ht="12.75">
      <c r="B25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23"/>
    </sheetView>
  </sheetViews>
  <sheetFormatPr defaultColWidth="9.140625" defaultRowHeight="12.75"/>
  <cols>
    <col min="2" max="2" width="20.57421875" style="0" customWidth="1"/>
  </cols>
  <sheetData>
    <row r="1" ht="12.75">
      <c r="A1" t="s">
        <v>82</v>
      </c>
    </row>
    <row r="3" spans="1:8" ht="12.75">
      <c r="A3" t="s">
        <v>11</v>
      </c>
      <c r="B3" t="s">
        <v>12</v>
      </c>
      <c r="C3" t="s">
        <v>35</v>
      </c>
      <c r="D3" t="s">
        <v>2</v>
      </c>
      <c r="E3" t="s">
        <v>3</v>
      </c>
      <c r="F3" t="s">
        <v>4</v>
      </c>
      <c r="H3" t="s">
        <v>24</v>
      </c>
    </row>
    <row r="5" spans="1:8" ht="12.75">
      <c r="A5">
        <v>1</v>
      </c>
      <c r="B5" t="s">
        <v>67</v>
      </c>
      <c r="C5">
        <v>182.97</v>
      </c>
      <c r="D5">
        <v>181.82</v>
      </c>
      <c r="E5">
        <v>170.34</v>
      </c>
      <c r="H5" t="s">
        <v>9</v>
      </c>
    </row>
    <row r="6" spans="1:8" ht="12.75">
      <c r="A6">
        <v>2</v>
      </c>
      <c r="B6" t="s">
        <v>76</v>
      </c>
      <c r="D6">
        <v>173.24</v>
      </c>
      <c r="E6">
        <v>156.58</v>
      </c>
      <c r="F6">
        <v>165.29</v>
      </c>
      <c r="H6" t="s">
        <v>9</v>
      </c>
    </row>
    <row r="7" spans="1:8" ht="12.75">
      <c r="A7">
        <v>3</v>
      </c>
      <c r="B7" t="s">
        <v>18</v>
      </c>
      <c r="C7">
        <v>200.3</v>
      </c>
      <c r="D7">
        <v>211.23</v>
      </c>
      <c r="H7" t="s">
        <v>8</v>
      </c>
    </row>
    <row r="8" spans="1:8" ht="12.75">
      <c r="A8">
        <v>4</v>
      </c>
      <c r="B8" t="s">
        <v>29</v>
      </c>
      <c r="C8" s="10">
        <v>164.41</v>
      </c>
      <c r="D8" s="10">
        <v>176.88</v>
      </c>
      <c r="F8">
        <v>144.39</v>
      </c>
      <c r="H8" t="s">
        <v>9</v>
      </c>
    </row>
    <row r="9" spans="1:8" ht="12.75">
      <c r="A9">
        <v>5</v>
      </c>
      <c r="B9" t="s">
        <v>68</v>
      </c>
      <c r="E9">
        <v>216.42</v>
      </c>
      <c r="F9">
        <v>205.08</v>
      </c>
      <c r="H9" t="s">
        <v>8</v>
      </c>
    </row>
    <row r="10" spans="1:8" ht="12.75">
      <c r="A10">
        <v>6</v>
      </c>
      <c r="B10" t="s">
        <v>53</v>
      </c>
      <c r="D10">
        <v>167.4</v>
      </c>
      <c r="E10">
        <v>176.5</v>
      </c>
      <c r="H10" t="s">
        <v>9</v>
      </c>
    </row>
    <row r="11" spans="1:8" ht="12.75">
      <c r="A11">
        <v>7</v>
      </c>
      <c r="B11" t="s">
        <v>19</v>
      </c>
      <c r="C11">
        <v>206.72</v>
      </c>
      <c r="E11" s="11"/>
      <c r="F11">
        <v>200.3</v>
      </c>
      <c r="H11" t="s">
        <v>8</v>
      </c>
    </row>
    <row r="12" spans="1:8" ht="12.75">
      <c r="A12">
        <v>8</v>
      </c>
      <c r="B12" t="s">
        <v>17</v>
      </c>
      <c r="E12" s="10">
        <v>179.56</v>
      </c>
      <c r="H12" t="s">
        <v>9</v>
      </c>
    </row>
    <row r="13" spans="1:8" ht="12.75">
      <c r="A13">
        <v>9</v>
      </c>
      <c r="B13" t="s">
        <v>77</v>
      </c>
      <c r="C13">
        <v>153.7</v>
      </c>
      <c r="D13">
        <v>135.97</v>
      </c>
      <c r="H13" t="s">
        <v>80</v>
      </c>
    </row>
    <row r="14" spans="1:8" ht="12.75">
      <c r="A14">
        <v>10</v>
      </c>
      <c r="B14" t="s">
        <v>69</v>
      </c>
      <c r="C14">
        <v>202.89</v>
      </c>
      <c r="F14">
        <v>204.48</v>
      </c>
      <c r="H14" t="s">
        <v>8</v>
      </c>
    </row>
    <row r="15" spans="1:8" ht="12.75">
      <c r="A15">
        <v>11</v>
      </c>
      <c r="B15" t="s">
        <v>66</v>
      </c>
      <c r="F15">
        <v>252.49</v>
      </c>
      <c r="H15" t="s">
        <v>8</v>
      </c>
    </row>
    <row r="16" spans="1:8" ht="12.75">
      <c r="A16">
        <v>12</v>
      </c>
      <c r="B16" t="s">
        <v>21</v>
      </c>
      <c r="D16">
        <v>178.39</v>
      </c>
      <c r="E16" s="10">
        <v>177.09</v>
      </c>
      <c r="H16" t="s">
        <v>9</v>
      </c>
    </row>
    <row r="17" spans="1:8" ht="12.75">
      <c r="A17">
        <v>13</v>
      </c>
      <c r="B17" t="s">
        <v>22</v>
      </c>
      <c r="D17">
        <v>150.88</v>
      </c>
      <c r="E17">
        <v>158.38</v>
      </c>
      <c r="H17" t="s">
        <v>9</v>
      </c>
    </row>
    <row r="18" spans="1:8" ht="12.75">
      <c r="A18">
        <v>14</v>
      </c>
      <c r="B18" t="s">
        <v>61</v>
      </c>
      <c r="E18">
        <v>169.96</v>
      </c>
      <c r="H18" t="s">
        <v>10</v>
      </c>
    </row>
    <row r="19" spans="1:8" ht="12.75">
      <c r="A19">
        <v>15</v>
      </c>
      <c r="B19" t="s">
        <v>33</v>
      </c>
      <c r="D19">
        <v>194.62</v>
      </c>
      <c r="E19" s="12">
        <v>185.49</v>
      </c>
      <c r="H19" t="s">
        <v>9</v>
      </c>
    </row>
    <row r="20" spans="1:8" ht="12.75">
      <c r="A20">
        <v>16</v>
      </c>
      <c r="B20" t="s">
        <v>60</v>
      </c>
      <c r="D20">
        <v>233.16</v>
      </c>
      <c r="E20">
        <v>231.71</v>
      </c>
      <c r="H20" t="s">
        <v>8</v>
      </c>
    </row>
    <row r="23" spans="2:3" ht="12.75">
      <c r="B23" t="s">
        <v>78</v>
      </c>
      <c r="C23" t="s">
        <v>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211"/>
  <dimension ref="A1:N26"/>
  <sheetViews>
    <sheetView workbookViewId="0" topLeftCell="A1">
      <selection activeCell="A1" sqref="A1:N24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10" width="9.140625" style="14" customWidth="1"/>
    <col min="11" max="11" width="3.7109375" style="14" customWidth="1"/>
    <col min="12" max="12" width="1.57421875" style="0" customWidth="1"/>
    <col min="13" max="13" width="7.8515625" style="0" customWidth="1"/>
    <col min="14" max="14" width="9.28125" style="0" customWidth="1"/>
    <col min="15" max="15" width="9.140625" style="14" customWidth="1"/>
  </cols>
  <sheetData>
    <row r="1" ht="12.75">
      <c r="A1" t="s">
        <v>89</v>
      </c>
    </row>
    <row r="3" spans="1:14" ht="12.75">
      <c r="A3" t="s">
        <v>11</v>
      </c>
      <c r="B3" s="14" t="s">
        <v>12</v>
      </c>
      <c r="C3" s="14" t="s">
        <v>3</v>
      </c>
      <c r="D3" s="14" t="s">
        <v>3</v>
      </c>
      <c r="E3" s="14" t="s">
        <v>3</v>
      </c>
      <c r="F3" s="14" t="s">
        <v>3</v>
      </c>
      <c r="G3" s="14" t="s">
        <v>3</v>
      </c>
      <c r="H3" s="14" t="s">
        <v>3</v>
      </c>
      <c r="I3" s="14" t="s">
        <v>3</v>
      </c>
      <c r="J3" s="14" t="s">
        <v>3</v>
      </c>
      <c r="M3" t="s">
        <v>27</v>
      </c>
      <c r="N3" t="s">
        <v>26</v>
      </c>
    </row>
    <row r="5" spans="1:14" ht="12.75">
      <c r="A5" s="14">
        <v>1</v>
      </c>
      <c r="B5" t="s">
        <v>68</v>
      </c>
      <c r="C5" s="31">
        <v>222.65</v>
      </c>
      <c r="D5" s="31"/>
      <c r="E5" s="32"/>
      <c r="F5" s="32"/>
      <c r="G5" s="31"/>
      <c r="H5" s="32"/>
      <c r="I5" s="31"/>
      <c r="J5" s="31"/>
      <c r="K5" s="31"/>
      <c r="L5" s="31"/>
      <c r="M5" s="31">
        <f aca="true" t="shared" si="0" ref="M5:M23">MAX(C5:J5)</f>
        <v>222.65</v>
      </c>
      <c r="N5" s="31"/>
    </row>
    <row r="6" spans="1:14" ht="12.75">
      <c r="A6" s="14">
        <v>2</v>
      </c>
      <c r="B6" t="s">
        <v>22</v>
      </c>
      <c r="C6" s="32"/>
      <c r="D6" s="32">
        <v>146.61</v>
      </c>
      <c r="E6" s="32"/>
      <c r="F6" s="32"/>
      <c r="G6" s="32"/>
      <c r="H6" s="32">
        <v>147.52</v>
      </c>
      <c r="I6" s="32"/>
      <c r="J6" s="32"/>
      <c r="K6" s="31"/>
      <c r="L6" s="32"/>
      <c r="M6" s="31">
        <f t="shared" si="0"/>
        <v>147.52</v>
      </c>
      <c r="N6" s="31"/>
    </row>
    <row r="7" spans="1:14" ht="12.75">
      <c r="A7" s="14">
        <v>3</v>
      </c>
      <c r="B7" t="s">
        <v>83</v>
      </c>
      <c r="C7" s="32"/>
      <c r="D7" s="31">
        <v>208.77</v>
      </c>
      <c r="E7" s="31">
        <v>211.99</v>
      </c>
      <c r="F7" s="32">
        <v>213.12</v>
      </c>
      <c r="G7" s="31"/>
      <c r="H7" s="31">
        <v>215.25</v>
      </c>
      <c r="I7" s="31">
        <v>213.12</v>
      </c>
      <c r="J7" s="31">
        <v>216.52</v>
      </c>
      <c r="K7" s="31"/>
      <c r="L7" s="31"/>
      <c r="M7" s="31">
        <f t="shared" si="0"/>
        <v>216.52</v>
      </c>
      <c r="N7" s="31"/>
    </row>
    <row r="8" spans="1:14" ht="12.75">
      <c r="A8" s="14">
        <v>4</v>
      </c>
      <c r="B8" t="s">
        <v>19</v>
      </c>
      <c r="C8" s="32">
        <v>216.15</v>
      </c>
      <c r="D8" s="32"/>
      <c r="E8" s="32"/>
      <c r="F8" s="31"/>
      <c r="G8" s="31">
        <v>223.7</v>
      </c>
      <c r="H8" s="31"/>
      <c r="I8" s="32"/>
      <c r="J8" s="32"/>
      <c r="K8" s="31"/>
      <c r="L8" s="32"/>
      <c r="M8" s="31">
        <f t="shared" si="0"/>
        <v>223.7</v>
      </c>
      <c r="N8" s="31"/>
    </row>
    <row r="9" spans="1:14" ht="12.75">
      <c r="A9" s="14">
        <v>5</v>
      </c>
      <c r="B9" t="s">
        <v>17</v>
      </c>
      <c r="C9" s="31">
        <v>182.97</v>
      </c>
      <c r="D9" s="31">
        <v>185.77</v>
      </c>
      <c r="E9" s="32"/>
      <c r="F9" s="32"/>
      <c r="G9" s="31"/>
      <c r="H9" s="31"/>
      <c r="I9" s="31"/>
      <c r="J9" s="31"/>
      <c r="K9" s="31"/>
      <c r="L9" s="31"/>
      <c r="M9" s="31">
        <f t="shared" si="0"/>
        <v>185.77</v>
      </c>
      <c r="N9" s="31"/>
    </row>
    <row r="10" spans="1:14" ht="12.75">
      <c r="A10" s="14">
        <v>6</v>
      </c>
      <c r="B10" t="s">
        <v>84</v>
      </c>
      <c r="C10" s="32">
        <v>237.54</v>
      </c>
      <c r="D10" s="31">
        <v>240.57</v>
      </c>
      <c r="E10" s="31">
        <v>246.93</v>
      </c>
      <c r="F10" s="31">
        <v>184.9</v>
      </c>
      <c r="G10" s="31">
        <v>234.18</v>
      </c>
      <c r="H10" s="31">
        <v>242.37</v>
      </c>
      <c r="I10" s="31">
        <v>234</v>
      </c>
      <c r="J10" s="31">
        <v>232.77</v>
      </c>
      <c r="K10" s="31"/>
      <c r="L10" s="32"/>
      <c r="M10" s="31">
        <f t="shared" si="0"/>
        <v>246.93</v>
      </c>
      <c r="N10" s="31">
        <f>AVERAGE(C10:J10)</f>
        <v>231.65749999999997</v>
      </c>
    </row>
    <row r="11" spans="1:14" ht="12.75">
      <c r="A11" s="14">
        <v>7</v>
      </c>
      <c r="B11" t="s">
        <v>66</v>
      </c>
      <c r="C11" s="31">
        <v>261.66</v>
      </c>
      <c r="D11" s="31">
        <v>262.65</v>
      </c>
      <c r="E11" s="32">
        <v>247.88</v>
      </c>
      <c r="F11" s="31">
        <v>251.22</v>
      </c>
      <c r="G11" s="31"/>
      <c r="H11" s="31">
        <v>251.75</v>
      </c>
      <c r="I11" s="31"/>
      <c r="J11" s="31"/>
      <c r="K11" s="31"/>
      <c r="L11" s="31"/>
      <c r="M11" s="31">
        <f t="shared" si="0"/>
        <v>262.65</v>
      </c>
      <c r="N11" s="31"/>
    </row>
    <row r="12" spans="1:14" ht="12.75">
      <c r="A12" s="14">
        <v>8</v>
      </c>
      <c r="B12" t="s">
        <v>21</v>
      </c>
      <c r="C12" s="31">
        <v>182.39</v>
      </c>
      <c r="D12" s="31">
        <v>187.75</v>
      </c>
      <c r="E12" s="32"/>
      <c r="F12" s="31"/>
      <c r="G12" s="31"/>
      <c r="H12" s="31"/>
      <c r="I12" s="31"/>
      <c r="J12" s="31"/>
      <c r="K12" s="31"/>
      <c r="L12" s="32"/>
      <c r="M12" s="31">
        <f t="shared" si="0"/>
        <v>187.75</v>
      </c>
      <c r="N12" s="31"/>
    </row>
    <row r="13" spans="1:14" ht="12.75">
      <c r="A13" s="14">
        <v>9</v>
      </c>
      <c r="B13" t="s">
        <v>61</v>
      </c>
      <c r="C13" s="32">
        <v>159.75</v>
      </c>
      <c r="D13" s="31"/>
      <c r="E13" s="31">
        <v>166.37</v>
      </c>
      <c r="F13" s="31">
        <v>166.55</v>
      </c>
      <c r="G13" s="32">
        <v>153.35</v>
      </c>
      <c r="H13" s="32"/>
      <c r="I13" s="31">
        <v>161.33</v>
      </c>
      <c r="J13" s="31"/>
      <c r="K13" s="31"/>
      <c r="L13" s="32"/>
      <c r="M13" s="31">
        <f t="shared" si="0"/>
        <v>166.55</v>
      </c>
      <c r="N13" s="31"/>
    </row>
    <row r="14" spans="1:14" ht="12.75">
      <c r="A14" s="14">
        <v>10</v>
      </c>
      <c r="B14" t="s">
        <v>77</v>
      </c>
      <c r="C14" s="31"/>
      <c r="D14" s="31"/>
      <c r="E14" s="31"/>
      <c r="F14" s="32"/>
      <c r="G14" s="31"/>
      <c r="H14" s="32"/>
      <c r="I14" s="32"/>
      <c r="J14" s="31">
        <v>115.37</v>
      </c>
      <c r="K14" s="31"/>
      <c r="L14" s="31"/>
      <c r="M14" s="31">
        <f t="shared" si="0"/>
        <v>115.37</v>
      </c>
      <c r="N14" s="31"/>
    </row>
    <row r="15" spans="1:14" ht="12.75">
      <c r="A15" s="14">
        <v>11</v>
      </c>
      <c r="B15" t="s">
        <v>70</v>
      </c>
      <c r="C15" s="31">
        <v>199.8</v>
      </c>
      <c r="D15" s="32">
        <v>200.2</v>
      </c>
      <c r="E15" s="31">
        <v>206.48</v>
      </c>
      <c r="F15" s="31">
        <v>209.7</v>
      </c>
      <c r="G15" s="32">
        <v>219.1</v>
      </c>
      <c r="H15" s="31">
        <v>211.92</v>
      </c>
      <c r="I15" s="31">
        <v>215.58</v>
      </c>
      <c r="J15" s="31"/>
      <c r="K15" s="31"/>
      <c r="L15" s="31"/>
      <c r="M15" s="31">
        <f t="shared" si="0"/>
        <v>219.1</v>
      </c>
      <c r="N15" s="31"/>
    </row>
    <row r="16" spans="1:14" ht="12.75">
      <c r="A16" s="14">
        <v>12</v>
      </c>
      <c r="B16" t="s">
        <v>63</v>
      </c>
      <c r="C16" s="32">
        <v>172.9</v>
      </c>
      <c r="D16" s="32">
        <v>176.85</v>
      </c>
      <c r="E16" s="32">
        <v>178.52</v>
      </c>
      <c r="F16" s="32"/>
      <c r="G16" s="32"/>
      <c r="H16" s="32"/>
      <c r="I16" s="31">
        <v>175.4</v>
      </c>
      <c r="J16" s="32"/>
      <c r="K16" s="31"/>
      <c r="L16" s="32"/>
      <c r="M16" s="31">
        <f t="shared" si="0"/>
        <v>178.52</v>
      </c>
      <c r="N16" s="31"/>
    </row>
    <row r="17" spans="1:14" ht="12.75">
      <c r="A17" s="14">
        <v>13</v>
      </c>
      <c r="B17" t="s">
        <v>76</v>
      </c>
      <c r="C17" s="31">
        <v>167.88</v>
      </c>
      <c r="D17" s="31">
        <v>162.11</v>
      </c>
      <c r="E17" s="31"/>
      <c r="F17" s="31"/>
      <c r="G17" s="32"/>
      <c r="H17" s="31">
        <v>169.52</v>
      </c>
      <c r="I17" s="32">
        <v>170.5</v>
      </c>
      <c r="J17" s="31"/>
      <c r="K17" s="31"/>
      <c r="L17" s="31"/>
      <c r="M17" s="31">
        <f t="shared" si="0"/>
        <v>170.5</v>
      </c>
      <c r="N17" s="31"/>
    </row>
    <row r="18" spans="1:14" ht="12.75">
      <c r="A18" s="14">
        <v>14</v>
      </c>
      <c r="B18" t="s">
        <v>18</v>
      </c>
      <c r="C18" s="31"/>
      <c r="D18" s="32">
        <v>209.29</v>
      </c>
      <c r="E18" s="32"/>
      <c r="F18" s="32"/>
      <c r="G18" s="31"/>
      <c r="H18" s="31"/>
      <c r="I18" s="31"/>
      <c r="J18" s="31"/>
      <c r="K18" s="31"/>
      <c r="L18" s="32"/>
      <c r="M18" s="31">
        <f t="shared" si="0"/>
        <v>209.29</v>
      </c>
      <c r="N18" s="31"/>
    </row>
    <row r="19" spans="1:14" ht="12.75">
      <c r="A19" s="14">
        <v>15</v>
      </c>
      <c r="B19" t="s">
        <v>33</v>
      </c>
      <c r="C19" s="31">
        <v>163.45</v>
      </c>
      <c r="D19" s="32">
        <v>175.41</v>
      </c>
      <c r="E19" s="31">
        <v>175.78</v>
      </c>
      <c r="F19" s="31">
        <v>182.64</v>
      </c>
      <c r="G19" s="31">
        <v>177.01</v>
      </c>
      <c r="H19" s="31">
        <v>182.75</v>
      </c>
      <c r="I19" s="31">
        <v>176.1</v>
      </c>
      <c r="J19" s="31"/>
      <c r="K19" s="31"/>
      <c r="L19" s="31"/>
      <c r="M19" s="31">
        <f t="shared" si="0"/>
        <v>182.75</v>
      </c>
      <c r="N19" s="31"/>
    </row>
    <row r="20" spans="1:14" ht="12.75">
      <c r="A20" s="14">
        <v>16</v>
      </c>
      <c r="B20" t="s">
        <v>29</v>
      </c>
      <c r="C20" s="32">
        <v>145.38</v>
      </c>
      <c r="D20" s="32">
        <v>159.92</v>
      </c>
      <c r="E20" s="31">
        <v>161.73</v>
      </c>
      <c r="F20" s="32">
        <v>159.98</v>
      </c>
      <c r="G20" s="31">
        <v>163.64</v>
      </c>
      <c r="H20" s="31">
        <v>170.91</v>
      </c>
      <c r="I20" s="31">
        <v>161.7</v>
      </c>
      <c r="J20" s="31"/>
      <c r="K20" s="31"/>
      <c r="L20" s="31"/>
      <c r="M20" s="31">
        <f t="shared" si="0"/>
        <v>170.91</v>
      </c>
      <c r="N20" s="31"/>
    </row>
    <row r="21" spans="1:14" ht="12.75">
      <c r="A21" s="14">
        <v>17</v>
      </c>
      <c r="B21" t="s">
        <v>67</v>
      </c>
      <c r="C21" s="31">
        <v>170.59</v>
      </c>
      <c r="D21" s="32">
        <v>168.73</v>
      </c>
      <c r="E21" s="31"/>
      <c r="F21" s="31">
        <v>170.85</v>
      </c>
      <c r="G21" s="31">
        <v>170</v>
      </c>
      <c r="H21" s="31">
        <v>172.09</v>
      </c>
      <c r="I21" s="32"/>
      <c r="J21" s="31"/>
      <c r="K21" s="31"/>
      <c r="L21" s="31"/>
      <c r="M21" s="31">
        <f t="shared" si="0"/>
        <v>172.09</v>
      </c>
      <c r="N21" s="31"/>
    </row>
    <row r="22" spans="1:14" ht="12.75">
      <c r="A22" s="14">
        <v>18</v>
      </c>
      <c r="B22" t="s">
        <v>53</v>
      </c>
      <c r="C22" s="32">
        <v>203.77</v>
      </c>
      <c r="D22" s="32"/>
      <c r="E22" s="32"/>
      <c r="F22" s="32"/>
      <c r="G22" s="31"/>
      <c r="H22" s="31"/>
      <c r="I22" s="32"/>
      <c r="J22" s="31"/>
      <c r="K22" s="31"/>
      <c r="L22" s="31"/>
      <c r="M22" s="31">
        <f t="shared" si="0"/>
        <v>203.77</v>
      </c>
      <c r="N22" s="31"/>
    </row>
    <row r="23" spans="1:14" ht="12.75">
      <c r="A23" s="14">
        <v>19</v>
      </c>
      <c r="B23" t="s">
        <v>60</v>
      </c>
      <c r="C23" s="28">
        <v>226.56</v>
      </c>
      <c r="D23" s="27">
        <v>209.34</v>
      </c>
      <c r="E23" s="28">
        <v>226.34</v>
      </c>
      <c r="F23" s="28">
        <v>224.1</v>
      </c>
      <c r="G23" s="28">
        <v>223.19</v>
      </c>
      <c r="H23" s="28">
        <v>217.7</v>
      </c>
      <c r="I23" s="28">
        <v>223.91</v>
      </c>
      <c r="J23" s="27">
        <v>227.45</v>
      </c>
      <c r="K23" s="27"/>
      <c r="M23" s="11">
        <f t="shared" si="0"/>
        <v>227.45</v>
      </c>
      <c r="N23" s="31">
        <f>AVERAGE(C23:J23)</f>
        <v>222.32375000000002</v>
      </c>
    </row>
    <row r="24" spans="1:14" ht="12.75">
      <c r="A24" s="14">
        <v>20</v>
      </c>
      <c r="B24" t="s">
        <v>20</v>
      </c>
      <c r="C24" s="33"/>
      <c r="D24" s="27"/>
      <c r="E24" s="28"/>
      <c r="F24" s="27">
        <v>200.56</v>
      </c>
      <c r="G24" s="28"/>
      <c r="H24" s="28"/>
      <c r="I24" s="28"/>
      <c r="J24" s="28"/>
      <c r="K24" s="28"/>
      <c r="L24" s="11"/>
      <c r="M24" s="11">
        <v>200.56</v>
      </c>
      <c r="N24" s="31"/>
    </row>
    <row r="25" spans="1:14" ht="12.75">
      <c r="A25" s="14"/>
      <c r="C25" s="28"/>
      <c r="D25" s="28"/>
      <c r="E25" s="28"/>
      <c r="F25" s="28"/>
      <c r="G25" s="28"/>
      <c r="H25" s="28"/>
      <c r="I25" s="28"/>
      <c r="J25" s="28"/>
      <c r="K25" s="28"/>
      <c r="L25" s="12"/>
      <c r="M25" s="11"/>
      <c r="N25" s="12"/>
    </row>
    <row r="26" ht="12.75">
      <c r="C26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:N35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2.28125" style="0" customWidth="1"/>
    <col min="4" max="9" width="8.28125" style="14" customWidth="1"/>
    <col min="10" max="10" width="0.9921875" style="0" customWidth="1"/>
    <col min="11" max="11" width="8.28125" style="0" customWidth="1"/>
    <col min="12" max="12" width="5.28125" style="0" customWidth="1"/>
    <col min="13" max="13" width="20.8515625" style="14" customWidth="1"/>
    <col min="14" max="14" width="6.57421875" style="0" customWidth="1"/>
    <col min="15" max="15" width="9.140625" style="34" customWidth="1"/>
  </cols>
  <sheetData>
    <row r="1" ht="12.75">
      <c r="F1" s="20" t="s">
        <v>55</v>
      </c>
    </row>
    <row r="2" ht="12.75">
      <c r="F2" s="20"/>
    </row>
    <row r="3" spans="2:15" s="15" customFormat="1" ht="12.75">
      <c r="B3" s="21" t="s">
        <v>1</v>
      </c>
      <c r="C3" s="21"/>
      <c r="D3" s="22">
        <v>38809</v>
      </c>
      <c r="E3" s="22">
        <v>38851</v>
      </c>
      <c r="F3" s="22">
        <v>38886</v>
      </c>
      <c r="G3" s="22">
        <v>38949</v>
      </c>
      <c r="H3" s="22">
        <v>38984</v>
      </c>
      <c r="I3" s="22">
        <v>39012</v>
      </c>
      <c r="J3" s="21"/>
      <c r="K3" s="23"/>
      <c r="L3" s="24"/>
      <c r="M3" s="25"/>
      <c r="N3" s="21" t="s">
        <v>37</v>
      </c>
      <c r="O3" s="35"/>
    </row>
    <row r="4" spans="2:15" s="15" customFormat="1" ht="3.75" customHeight="1">
      <c r="B4" s="21"/>
      <c r="C4" s="21"/>
      <c r="D4" s="26"/>
      <c r="E4" s="26"/>
      <c r="F4" s="26"/>
      <c r="G4" s="26"/>
      <c r="H4" s="26"/>
      <c r="I4" s="26"/>
      <c r="J4" s="21"/>
      <c r="K4" s="21"/>
      <c r="L4" s="21"/>
      <c r="M4" s="26"/>
      <c r="N4" s="21"/>
      <c r="O4" s="35"/>
    </row>
    <row r="5" spans="1:15" s="15" customFormat="1" ht="12.75">
      <c r="A5" s="15">
        <v>1</v>
      </c>
      <c r="B5" s="21" t="s">
        <v>16</v>
      </c>
      <c r="C5" s="21" t="s">
        <v>8</v>
      </c>
      <c r="D5" s="26">
        <v>1</v>
      </c>
      <c r="E5" s="26">
        <v>1</v>
      </c>
      <c r="F5" s="26">
        <v>2</v>
      </c>
      <c r="G5" s="26">
        <v>2</v>
      </c>
      <c r="H5" s="26">
        <v>35</v>
      </c>
      <c r="I5" s="26">
        <v>2</v>
      </c>
      <c r="J5" s="21"/>
      <c r="K5" s="21" t="s">
        <v>38</v>
      </c>
      <c r="L5" s="21">
        <f aca="true" t="shared" si="0" ref="L5:L33">SUM(D5:I5)</f>
        <v>43</v>
      </c>
      <c r="M5" s="26" t="s">
        <v>39</v>
      </c>
      <c r="N5" s="21">
        <f aca="true" t="shared" si="1" ref="N5:N33">SUM(D5:I5)-MAX(D5:I5)</f>
        <v>8</v>
      </c>
      <c r="O5" s="35"/>
    </row>
    <row r="6" spans="1:15" s="15" customFormat="1" ht="12.75">
      <c r="A6" s="15">
        <f>A5+1</f>
        <v>2</v>
      </c>
      <c r="B6" s="21" t="s">
        <v>19</v>
      </c>
      <c r="C6" s="21" t="s">
        <v>8</v>
      </c>
      <c r="D6" s="26">
        <v>2</v>
      </c>
      <c r="E6" s="26">
        <v>2</v>
      </c>
      <c r="F6" s="26">
        <v>5</v>
      </c>
      <c r="G6" s="26">
        <v>5</v>
      </c>
      <c r="H6" s="26">
        <v>5</v>
      </c>
      <c r="I6" s="26">
        <v>4</v>
      </c>
      <c r="J6" s="21"/>
      <c r="K6" s="21" t="s">
        <v>38</v>
      </c>
      <c r="L6" s="21">
        <f t="shared" si="0"/>
        <v>23</v>
      </c>
      <c r="M6" s="26" t="s">
        <v>39</v>
      </c>
      <c r="N6" s="21">
        <f t="shared" si="1"/>
        <v>18</v>
      </c>
      <c r="O6" s="35"/>
    </row>
    <row r="7" spans="1:15" s="15" customFormat="1" ht="12.75">
      <c r="A7" s="15">
        <f aca="true" t="shared" si="2" ref="A7:A33">A6+1</f>
        <v>3</v>
      </c>
      <c r="B7" s="21" t="s">
        <v>18</v>
      </c>
      <c r="C7" s="21" t="s">
        <v>8</v>
      </c>
      <c r="D7" s="26">
        <v>3</v>
      </c>
      <c r="E7" s="26">
        <v>4</v>
      </c>
      <c r="F7" s="26">
        <v>35</v>
      </c>
      <c r="G7" s="26">
        <v>7</v>
      </c>
      <c r="H7" s="26">
        <v>4</v>
      </c>
      <c r="I7" s="26">
        <v>7</v>
      </c>
      <c r="J7" s="21"/>
      <c r="K7" s="21" t="s">
        <v>38</v>
      </c>
      <c r="L7" s="21">
        <f t="shared" si="0"/>
        <v>60</v>
      </c>
      <c r="M7" s="26" t="s">
        <v>39</v>
      </c>
      <c r="N7" s="21">
        <f t="shared" si="1"/>
        <v>25</v>
      </c>
      <c r="O7" s="35"/>
    </row>
    <row r="8" spans="1:15" s="15" customFormat="1" ht="12.75">
      <c r="A8" s="15">
        <f t="shared" si="2"/>
        <v>4</v>
      </c>
      <c r="B8" s="21" t="s">
        <v>53</v>
      </c>
      <c r="C8" s="21" t="s">
        <v>9</v>
      </c>
      <c r="D8" s="26">
        <v>4</v>
      </c>
      <c r="E8" s="26">
        <v>9</v>
      </c>
      <c r="F8" s="26">
        <v>7</v>
      </c>
      <c r="G8" s="26">
        <v>10</v>
      </c>
      <c r="H8" s="26">
        <v>12</v>
      </c>
      <c r="I8" s="26">
        <v>8</v>
      </c>
      <c r="J8" s="21"/>
      <c r="K8" s="21" t="s">
        <v>38</v>
      </c>
      <c r="L8" s="21">
        <f t="shared" si="0"/>
        <v>50</v>
      </c>
      <c r="M8" s="26" t="s">
        <v>39</v>
      </c>
      <c r="N8" s="21">
        <f t="shared" si="1"/>
        <v>38</v>
      </c>
      <c r="O8" s="36"/>
    </row>
    <row r="9" spans="1:15" s="15" customFormat="1" ht="12.75">
      <c r="A9" s="15">
        <f t="shared" si="2"/>
        <v>5</v>
      </c>
      <c r="B9" s="21" t="s">
        <v>33</v>
      </c>
      <c r="C9" s="21" t="s">
        <v>9</v>
      </c>
      <c r="D9" s="26">
        <v>5</v>
      </c>
      <c r="E9" s="26">
        <v>6</v>
      </c>
      <c r="F9" s="26">
        <v>35</v>
      </c>
      <c r="G9" s="26">
        <v>8</v>
      </c>
      <c r="H9" s="26">
        <v>7</v>
      </c>
      <c r="I9" s="26">
        <v>12</v>
      </c>
      <c r="J9" s="21"/>
      <c r="K9" s="21" t="s">
        <v>38</v>
      </c>
      <c r="L9" s="21">
        <f t="shared" si="0"/>
        <v>73</v>
      </c>
      <c r="M9" s="26" t="s">
        <v>39</v>
      </c>
      <c r="N9" s="21">
        <f t="shared" si="1"/>
        <v>38</v>
      </c>
      <c r="O9" s="36"/>
    </row>
    <row r="10" spans="1:15" s="15" customFormat="1" ht="12.75">
      <c r="A10" s="15">
        <f t="shared" si="2"/>
        <v>6</v>
      </c>
      <c r="B10" s="21" t="s">
        <v>66</v>
      </c>
      <c r="C10" s="21" t="s">
        <v>8</v>
      </c>
      <c r="D10" s="26">
        <v>35</v>
      </c>
      <c r="E10" s="26">
        <v>35</v>
      </c>
      <c r="F10" s="26">
        <v>1</v>
      </c>
      <c r="G10" s="26">
        <v>1</v>
      </c>
      <c r="H10" s="26">
        <v>1</v>
      </c>
      <c r="I10" s="26">
        <v>1</v>
      </c>
      <c r="J10" s="21"/>
      <c r="K10" s="21" t="s">
        <v>38</v>
      </c>
      <c r="L10" s="21">
        <f t="shared" si="0"/>
        <v>74</v>
      </c>
      <c r="M10" s="26" t="s">
        <v>39</v>
      </c>
      <c r="N10" s="21">
        <f t="shared" si="1"/>
        <v>39</v>
      </c>
      <c r="O10" s="36"/>
    </row>
    <row r="11" spans="1:15" s="15" customFormat="1" ht="12.75">
      <c r="A11" s="15">
        <f t="shared" si="2"/>
        <v>7</v>
      </c>
      <c r="B11" s="21" t="s">
        <v>21</v>
      </c>
      <c r="C11" s="21" t="s">
        <v>9</v>
      </c>
      <c r="D11" s="26">
        <v>8</v>
      </c>
      <c r="E11" s="26">
        <v>7</v>
      </c>
      <c r="F11" s="26">
        <v>8</v>
      </c>
      <c r="G11" s="26">
        <v>16</v>
      </c>
      <c r="H11" s="26">
        <v>10</v>
      </c>
      <c r="I11" s="26">
        <v>10</v>
      </c>
      <c r="J11" s="21"/>
      <c r="K11" s="21" t="s">
        <v>38</v>
      </c>
      <c r="L11" s="21">
        <f t="shared" si="0"/>
        <v>59</v>
      </c>
      <c r="M11" s="26" t="s">
        <v>39</v>
      </c>
      <c r="N11" s="21">
        <f t="shared" si="1"/>
        <v>43</v>
      </c>
      <c r="O11" s="36"/>
    </row>
    <row r="12" spans="1:15" s="15" customFormat="1" ht="12.75">
      <c r="A12" s="15">
        <f t="shared" si="2"/>
        <v>8</v>
      </c>
      <c r="B12" s="21" t="s">
        <v>17</v>
      </c>
      <c r="C12" s="21" t="s">
        <v>9</v>
      </c>
      <c r="D12" s="26">
        <v>7</v>
      </c>
      <c r="E12" s="26">
        <v>8</v>
      </c>
      <c r="F12" s="26">
        <v>35</v>
      </c>
      <c r="G12" s="26">
        <v>9</v>
      </c>
      <c r="H12" s="26">
        <v>9</v>
      </c>
      <c r="I12" s="26">
        <v>11</v>
      </c>
      <c r="J12" s="21"/>
      <c r="K12" s="21" t="s">
        <v>38</v>
      </c>
      <c r="L12" s="21">
        <f t="shared" si="0"/>
        <v>79</v>
      </c>
      <c r="M12" s="26" t="s">
        <v>39</v>
      </c>
      <c r="N12" s="21">
        <f t="shared" si="1"/>
        <v>44</v>
      </c>
      <c r="O12" s="36"/>
    </row>
    <row r="13" spans="1:15" s="15" customFormat="1" ht="12.75">
      <c r="A13" s="15">
        <f t="shared" si="2"/>
        <v>9</v>
      </c>
      <c r="B13" s="21" t="s">
        <v>60</v>
      </c>
      <c r="C13" s="21" t="s">
        <v>8</v>
      </c>
      <c r="D13" s="26">
        <v>35</v>
      </c>
      <c r="E13" s="26">
        <v>3</v>
      </c>
      <c r="F13" s="26">
        <v>35</v>
      </c>
      <c r="G13" s="26">
        <v>4</v>
      </c>
      <c r="H13" s="26">
        <v>2</v>
      </c>
      <c r="I13" s="26">
        <v>3</v>
      </c>
      <c r="J13" s="21"/>
      <c r="K13" s="21" t="s">
        <v>38</v>
      </c>
      <c r="L13" s="21">
        <f t="shared" si="0"/>
        <v>82</v>
      </c>
      <c r="M13" s="26" t="s">
        <v>39</v>
      </c>
      <c r="N13" s="21">
        <f t="shared" si="1"/>
        <v>47</v>
      </c>
      <c r="O13" s="36"/>
    </row>
    <row r="14" spans="1:15" s="15" customFormat="1" ht="12.75">
      <c r="A14" s="15">
        <f t="shared" si="2"/>
        <v>10</v>
      </c>
      <c r="B14" s="21" t="s">
        <v>29</v>
      </c>
      <c r="C14" s="21" t="s">
        <v>9</v>
      </c>
      <c r="D14" s="26">
        <v>6</v>
      </c>
      <c r="E14" s="26">
        <v>11</v>
      </c>
      <c r="F14" s="26">
        <v>12</v>
      </c>
      <c r="G14" s="26">
        <v>35</v>
      </c>
      <c r="H14" s="26">
        <v>11</v>
      </c>
      <c r="I14" s="26">
        <v>15</v>
      </c>
      <c r="J14" s="21"/>
      <c r="K14" s="21" t="s">
        <v>38</v>
      </c>
      <c r="L14" s="21">
        <f t="shared" si="0"/>
        <v>90</v>
      </c>
      <c r="M14" s="26" t="s">
        <v>39</v>
      </c>
      <c r="N14" s="21">
        <f t="shared" si="1"/>
        <v>55</v>
      </c>
      <c r="O14" s="36"/>
    </row>
    <row r="15" spans="1:15" s="15" customFormat="1" ht="12.75">
      <c r="A15" s="15">
        <f t="shared" si="2"/>
        <v>11</v>
      </c>
      <c r="B15" s="21" t="s">
        <v>23</v>
      </c>
      <c r="C15" s="21" t="s">
        <v>9</v>
      </c>
      <c r="D15" s="26">
        <v>10</v>
      </c>
      <c r="E15" s="26">
        <v>35</v>
      </c>
      <c r="F15" s="26">
        <v>11</v>
      </c>
      <c r="G15" s="26">
        <v>12</v>
      </c>
      <c r="H15" s="26">
        <v>8</v>
      </c>
      <c r="I15" s="26">
        <v>14</v>
      </c>
      <c r="J15" s="21"/>
      <c r="K15" s="21" t="s">
        <v>38</v>
      </c>
      <c r="L15" s="21">
        <f t="shared" si="0"/>
        <v>90</v>
      </c>
      <c r="M15" s="26" t="s">
        <v>39</v>
      </c>
      <c r="N15" s="21">
        <f t="shared" si="1"/>
        <v>55</v>
      </c>
      <c r="O15" s="36"/>
    </row>
    <row r="16" spans="1:15" s="15" customFormat="1" ht="12.75">
      <c r="A16" s="15">
        <f t="shared" si="2"/>
        <v>12</v>
      </c>
      <c r="B16" s="21" t="s">
        <v>69</v>
      </c>
      <c r="C16" s="21" t="s">
        <v>8</v>
      </c>
      <c r="D16" s="26">
        <v>35</v>
      </c>
      <c r="E16" s="26">
        <v>35</v>
      </c>
      <c r="F16" s="26">
        <v>3</v>
      </c>
      <c r="G16" s="26">
        <v>6</v>
      </c>
      <c r="H16" s="26">
        <v>6</v>
      </c>
      <c r="I16" s="26">
        <v>6</v>
      </c>
      <c r="J16" s="21"/>
      <c r="K16" s="21" t="s">
        <v>38</v>
      </c>
      <c r="L16" s="21">
        <f t="shared" si="0"/>
        <v>91</v>
      </c>
      <c r="M16" s="26" t="s">
        <v>39</v>
      </c>
      <c r="N16" s="21">
        <f t="shared" si="1"/>
        <v>56</v>
      </c>
      <c r="O16" s="36"/>
    </row>
    <row r="17" spans="1:15" s="15" customFormat="1" ht="12.75">
      <c r="A17" s="15">
        <f t="shared" si="2"/>
        <v>13</v>
      </c>
      <c r="B17" s="21" t="s">
        <v>68</v>
      </c>
      <c r="C17" s="21" t="s">
        <v>8</v>
      </c>
      <c r="D17" s="26">
        <v>35</v>
      </c>
      <c r="E17" s="26">
        <v>35</v>
      </c>
      <c r="F17" s="26">
        <v>14</v>
      </c>
      <c r="G17" s="26">
        <v>3</v>
      </c>
      <c r="H17" s="26">
        <v>3</v>
      </c>
      <c r="I17" s="26">
        <v>5</v>
      </c>
      <c r="J17" s="21"/>
      <c r="K17" s="21" t="s">
        <v>38</v>
      </c>
      <c r="L17" s="21">
        <f t="shared" si="0"/>
        <v>95</v>
      </c>
      <c r="M17" s="26" t="s">
        <v>39</v>
      </c>
      <c r="N17" s="21">
        <f t="shared" si="1"/>
        <v>60</v>
      </c>
      <c r="O17" s="36"/>
    </row>
    <row r="18" spans="1:15" s="15" customFormat="1" ht="12.75">
      <c r="A18" s="15">
        <f t="shared" si="2"/>
        <v>14</v>
      </c>
      <c r="B18" s="21" t="s">
        <v>61</v>
      </c>
      <c r="C18" s="21" t="s">
        <v>10</v>
      </c>
      <c r="D18" s="26">
        <v>35</v>
      </c>
      <c r="E18" s="26">
        <v>10</v>
      </c>
      <c r="F18" s="26">
        <v>10</v>
      </c>
      <c r="G18" s="26">
        <v>13</v>
      </c>
      <c r="H18" s="26">
        <v>14</v>
      </c>
      <c r="I18" s="26">
        <v>17</v>
      </c>
      <c r="J18" s="21"/>
      <c r="K18" s="21" t="s">
        <v>38</v>
      </c>
      <c r="L18" s="21">
        <f t="shared" si="0"/>
        <v>99</v>
      </c>
      <c r="M18" s="26" t="s">
        <v>39</v>
      </c>
      <c r="N18" s="21">
        <f t="shared" si="1"/>
        <v>64</v>
      </c>
      <c r="O18" s="36"/>
    </row>
    <row r="19" spans="1:15" s="15" customFormat="1" ht="12.75">
      <c r="A19" s="15">
        <f t="shared" si="2"/>
        <v>15</v>
      </c>
      <c r="B19" s="21" t="s">
        <v>22</v>
      </c>
      <c r="C19" s="21" t="s">
        <v>9</v>
      </c>
      <c r="D19" s="26">
        <v>11</v>
      </c>
      <c r="E19" s="26">
        <v>14</v>
      </c>
      <c r="F19" s="26">
        <v>13</v>
      </c>
      <c r="G19" s="26">
        <v>14</v>
      </c>
      <c r="H19" s="26">
        <v>15</v>
      </c>
      <c r="I19" s="26">
        <v>18</v>
      </c>
      <c r="J19" s="21"/>
      <c r="K19" s="21" t="s">
        <v>38</v>
      </c>
      <c r="L19" s="21">
        <f t="shared" si="0"/>
        <v>85</v>
      </c>
      <c r="M19" s="26" t="s">
        <v>39</v>
      </c>
      <c r="N19" s="21">
        <f t="shared" si="1"/>
        <v>67</v>
      </c>
      <c r="O19" s="36"/>
    </row>
    <row r="20" spans="1:15" s="15" customFormat="1" ht="12.75">
      <c r="A20" s="15">
        <f t="shared" si="2"/>
        <v>16</v>
      </c>
      <c r="B20" s="21" t="s">
        <v>63</v>
      </c>
      <c r="C20" s="21" t="s">
        <v>9</v>
      </c>
      <c r="D20" s="26">
        <v>35</v>
      </c>
      <c r="E20" s="26">
        <v>5</v>
      </c>
      <c r="F20" s="26">
        <v>6</v>
      </c>
      <c r="G20" s="26">
        <v>11</v>
      </c>
      <c r="H20" s="26">
        <v>35</v>
      </c>
      <c r="I20" s="26">
        <v>13</v>
      </c>
      <c r="J20" s="21"/>
      <c r="K20" s="21" t="s">
        <v>38</v>
      </c>
      <c r="L20" s="21">
        <f t="shared" si="0"/>
        <v>105</v>
      </c>
      <c r="M20" s="26" t="s">
        <v>39</v>
      </c>
      <c r="N20" s="21">
        <f t="shared" si="1"/>
        <v>70</v>
      </c>
      <c r="O20" s="36"/>
    </row>
    <row r="21" spans="1:15" s="15" customFormat="1" ht="12.75">
      <c r="A21" s="15">
        <f t="shared" si="2"/>
        <v>17</v>
      </c>
      <c r="B21" s="21" t="s">
        <v>30</v>
      </c>
      <c r="C21" s="21" t="s">
        <v>9</v>
      </c>
      <c r="D21" s="26">
        <v>35</v>
      </c>
      <c r="E21" s="26">
        <v>13</v>
      </c>
      <c r="F21" s="26">
        <v>14</v>
      </c>
      <c r="G21" s="26">
        <v>15</v>
      </c>
      <c r="H21" s="26">
        <v>35</v>
      </c>
      <c r="I21" s="26">
        <v>35</v>
      </c>
      <c r="J21" s="21"/>
      <c r="K21" s="21" t="s">
        <v>38</v>
      </c>
      <c r="L21" s="21">
        <f t="shared" si="0"/>
        <v>147</v>
      </c>
      <c r="M21" s="26" t="s">
        <v>39</v>
      </c>
      <c r="N21" s="21">
        <f t="shared" si="1"/>
        <v>112</v>
      </c>
      <c r="O21" s="36"/>
    </row>
    <row r="22" spans="1:15" s="15" customFormat="1" ht="12.75">
      <c r="A22" s="15">
        <f t="shared" si="2"/>
        <v>18</v>
      </c>
      <c r="B22" s="21" t="s">
        <v>62</v>
      </c>
      <c r="C22" s="21" t="s">
        <v>10</v>
      </c>
      <c r="D22" s="26">
        <v>35</v>
      </c>
      <c r="E22" s="26">
        <v>12</v>
      </c>
      <c r="F22" s="26">
        <v>9</v>
      </c>
      <c r="G22" s="26">
        <v>35</v>
      </c>
      <c r="H22" s="26">
        <v>35</v>
      </c>
      <c r="I22" s="26">
        <v>35</v>
      </c>
      <c r="J22" s="21"/>
      <c r="K22" s="21" t="s">
        <v>38</v>
      </c>
      <c r="L22" s="21">
        <f t="shared" si="0"/>
        <v>161</v>
      </c>
      <c r="M22" s="26" t="s">
        <v>39</v>
      </c>
      <c r="N22" s="21">
        <f t="shared" si="1"/>
        <v>126</v>
      </c>
      <c r="O22" s="36"/>
    </row>
    <row r="23" spans="1:15" s="15" customFormat="1" ht="12.75">
      <c r="A23" s="15">
        <f t="shared" si="2"/>
        <v>19</v>
      </c>
      <c r="B23" s="21" t="s">
        <v>76</v>
      </c>
      <c r="C23" s="21" t="s">
        <v>9</v>
      </c>
      <c r="D23" s="26">
        <v>35</v>
      </c>
      <c r="E23" s="26">
        <v>35</v>
      </c>
      <c r="F23" s="26">
        <v>35</v>
      </c>
      <c r="G23" s="26">
        <v>35</v>
      </c>
      <c r="H23" s="26">
        <v>13</v>
      </c>
      <c r="I23" s="26">
        <v>16</v>
      </c>
      <c r="J23" s="21"/>
      <c r="K23" s="21" t="s">
        <v>38</v>
      </c>
      <c r="L23" s="21">
        <f t="shared" si="0"/>
        <v>169</v>
      </c>
      <c r="M23" s="26" t="s">
        <v>39</v>
      </c>
      <c r="N23" s="21">
        <f t="shared" si="1"/>
        <v>134</v>
      </c>
      <c r="O23" s="36"/>
    </row>
    <row r="24" spans="1:15" s="15" customFormat="1" ht="12.75">
      <c r="A24" s="15">
        <f t="shared" si="2"/>
        <v>20</v>
      </c>
      <c r="B24" s="21" t="s">
        <v>77</v>
      </c>
      <c r="C24" s="21" t="s">
        <v>81</v>
      </c>
      <c r="D24" s="26">
        <v>35</v>
      </c>
      <c r="E24" s="26">
        <v>35</v>
      </c>
      <c r="F24" s="26">
        <v>35</v>
      </c>
      <c r="G24" s="26">
        <v>35</v>
      </c>
      <c r="H24" s="26">
        <v>16</v>
      </c>
      <c r="I24" s="26">
        <v>19</v>
      </c>
      <c r="J24" s="21"/>
      <c r="K24" s="21" t="s">
        <v>38</v>
      </c>
      <c r="L24" s="21">
        <f t="shared" si="0"/>
        <v>175</v>
      </c>
      <c r="M24" s="26" t="s">
        <v>39</v>
      </c>
      <c r="N24" s="21">
        <f t="shared" si="1"/>
        <v>140</v>
      </c>
      <c r="O24" s="36"/>
    </row>
    <row r="25" spans="1:15" s="15" customFormat="1" ht="12.75">
      <c r="A25" s="15">
        <f t="shared" si="2"/>
        <v>21</v>
      </c>
      <c r="B25" s="21" t="s">
        <v>71</v>
      </c>
      <c r="C25" s="21" t="s">
        <v>8</v>
      </c>
      <c r="D25" s="26">
        <v>35</v>
      </c>
      <c r="E25" s="26">
        <v>35</v>
      </c>
      <c r="F25" s="26">
        <v>4</v>
      </c>
      <c r="G25" s="26">
        <v>35</v>
      </c>
      <c r="H25" s="26">
        <v>35</v>
      </c>
      <c r="I25" s="26">
        <v>35</v>
      </c>
      <c r="J25" s="21"/>
      <c r="K25" s="21" t="s">
        <v>38</v>
      </c>
      <c r="L25" s="21">
        <f t="shared" si="0"/>
        <v>179</v>
      </c>
      <c r="M25" s="26" t="s">
        <v>39</v>
      </c>
      <c r="N25" s="21">
        <f t="shared" si="1"/>
        <v>144</v>
      </c>
      <c r="O25" s="36"/>
    </row>
    <row r="26" spans="1:15" s="15" customFormat="1" ht="12.75">
      <c r="A26" s="15">
        <f t="shared" si="2"/>
        <v>22</v>
      </c>
      <c r="B26" s="21" t="s">
        <v>49</v>
      </c>
      <c r="C26" s="21" t="s">
        <v>9</v>
      </c>
      <c r="D26" s="26">
        <v>9</v>
      </c>
      <c r="E26" s="26">
        <v>35</v>
      </c>
      <c r="F26" s="26">
        <v>35</v>
      </c>
      <c r="G26" s="26">
        <v>35</v>
      </c>
      <c r="H26" s="26">
        <v>35</v>
      </c>
      <c r="I26" s="26">
        <v>35</v>
      </c>
      <c r="J26" s="21"/>
      <c r="K26" s="21" t="s">
        <v>38</v>
      </c>
      <c r="L26" s="21">
        <f t="shared" si="0"/>
        <v>184</v>
      </c>
      <c r="M26" s="26" t="s">
        <v>39</v>
      </c>
      <c r="N26" s="21">
        <f t="shared" si="1"/>
        <v>149</v>
      </c>
      <c r="O26" s="36"/>
    </row>
    <row r="27" spans="1:15" s="15" customFormat="1" ht="12.75">
      <c r="A27" s="15">
        <f t="shared" si="2"/>
        <v>23</v>
      </c>
      <c r="B27" s="21" t="s">
        <v>20</v>
      </c>
      <c r="C27" s="21" t="s">
        <v>8</v>
      </c>
      <c r="D27" s="26">
        <v>35</v>
      </c>
      <c r="E27" s="26">
        <v>35</v>
      </c>
      <c r="F27" s="26">
        <v>35</v>
      </c>
      <c r="G27" s="26">
        <v>35</v>
      </c>
      <c r="H27" s="26">
        <v>35</v>
      </c>
      <c r="I27" s="26">
        <v>9</v>
      </c>
      <c r="J27" s="21"/>
      <c r="K27" s="21" t="s">
        <v>38</v>
      </c>
      <c r="L27" s="21">
        <f t="shared" si="0"/>
        <v>184</v>
      </c>
      <c r="M27" s="26" t="s">
        <v>39</v>
      </c>
      <c r="N27" s="21">
        <f t="shared" si="1"/>
        <v>149</v>
      </c>
      <c r="O27" s="36"/>
    </row>
    <row r="28" spans="1:15" s="15" customFormat="1" ht="12.75">
      <c r="A28" s="15">
        <f t="shared" si="2"/>
        <v>24</v>
      </c>
      <c r="B28" s="21" t="s">
        <v>48</v>
      </c>
      <c r="C28" s="21"/>
      <c r="D28" s="26">
        <v>35</v>
      </c>
      <c r="E28" s="26">
        <v>35</v>
      </c>
      <c r="F28" s="26">
        <v>35</v>
      </c>
      <c r="G28" s="26">
        <v>35</v>
      </c>
      <c r="H28" s="26">
        <v>35</v>
      </c>
      <c r="I28" s="26">
        <v>35</v>
      </c>
      <c r="J28" s="21"/>
      <c r="K28" s="21" t="s">
        <v>38</v>
      </c>
      <c r="L28" s="21">
        <f t="shared" si="0"/>
        <v>210</v>
      </c>
      <c r="M28" s="26" t="s">
        <v>39</v>
      </c>
      <c r="N28" s="21">
        <f t="shared" si="1"/>
        <v>175</v>
      </c>
      <c r="O28" s="36"/>
    </row>
    <row r="29" spans="1:15" s="15" customFormat="1" ht="12.75">
      <c r="A29" s="15">
        <f t="shared" si="2"/>
        <v>25</v>
      </c>
      <c r="B29" s="21"/>
      <c r="C29" s="21"/>
      <c r="D29" s="26"/>
      <c r="E29" s="26"/>
      <c r="F29" s="26"/>
      <c r="G29" s="26"/>
      <c r="H29" s="26"/>
      <c r="I29" s="26"/>
      <c r="J29" s="21"/>
      <c r="K29" s="21" t="s">
        <v>38</v>
      </c>
      <c r="L29" s="21">
        <f t="shared" si="0"/>
        <v>0</v>
      </c>
      <c r="M29" s="26" t="s">
        <v>39</v>
      </c>
      <c r="N29" s="21">
        <f t="shared" si="1"/>
        <v>0</v>
      </c>
      <c r="O29" s="35"/>
    </row>
    <row r="30" spans="1:15" s="15" customFormat="1" ht="12.75">
      <c r="A30" s="15">
        <f t="shared" si="2"/>
        <v>26</v>
      </c>
      <c r="B30" s="21"/>
      <c r="C30" s="21"/>
      <c r="D30" s="26"/>
      <c r="E30" s="26"/>
      <c r="F30" s="26"/>
      <c r="G30" s="26"/>
      <c r="H30" s="26"/>
      <c r="I30" s="26"/>
      <c r="J30" s="21"/>
      <c r="K30" s="21" t="s">
        <v>38</v>
      </c>
      <c r="L30" s="21">
        <f t="shared" si="0"/>
        <v>0</v>
      </c>
      <c r="M30" s="26" t="s">
        <v>39</v>
      </c>
      <c r="N30" s="21">
        <f t="shared" si="1"/>
        <v>0</v>
      </c>
      <c r="O30" s="35"/>
    </row>
    <row r="31" spans="1:15" s="15" customFormat="1" ht="12.75">
      <c r="A31" s="15">
        <f t="shared" si="2"/>
        <v>27</v>
      </c>
      <c r="B31" s="21"/>
      <c r="C31" s="21"/>
      <c r="D31" s="26"/>
      <c r="E31" s="26"/>
      <c r="F31" s="26"/>
      <c r="G31" s="26"/>
      <c r="H31" s="26"/>
      <c r="I31" s="26"/>
      <c r="J31" s="21"/>
      <c r="K31" s="21" t="s">
        <v>38</v>
      </c>
      <c r="L31" s="21">
        <f t="shared" si="0"/>
        <v>0</v>
      </c>
      <c r="M31" s="26" t="s">
        <v>39</v>
      </c>
      <c r="N31" s="21">
        <f t="shared" si="1"/>
        <v>0</v>
      </c>
      <c r="O31" s="35"/>
    </row>
    <row r="32" spans="1:15" s="15" customFormat="1" ht="12.75">
      <c r="A32" s="15">
        <f t="shared" si="2"/>
        <v>28</v>
      </c>
      <c r="B32" s="21"/>
      <c r="C32" s="21"/>
      <c r="D32" s="26"/>
      <c r="E32" s="26"/>
      <c r="F32" s="26"/>
      <c r="G32" s="26"/>
      <c r="H32" s="26"/>
      <c r="I32" s="26"/>
      <c r="J32" s="21"/>
      <c r="K32" s="21" t="s">
        <v>38</v>
      </c>
      <c r="L32" s="21">
        <f t="shared" si="0"/>
        <v>0</v>
      </c>
      <c r="M32" s="26" t="s">
        <v>39</v>
      </c>
      <c r="N32" s="21">
        <f t="shared" si="1"/>
        <v>0</v>
      </c>
      <c r="O32" s="35"/>
    </row>
    <row r="33" spans="1:15" s="15" customFormat="1" ht="12.75">
      <c r="A33" s="15">
        <f t="shared" si="2"/>
        <v>29</v>
      </c>
      <c r="B33" s="21"/>
      <c r="C33" s="21"/>
      <c r="D33" s="26"/>
      <c r="E33" s="26"/>
      <c r="F33" s="26"/>
      <c r="G33" s="26"/>
      <c r="H33" s="26"/>
      <c r="I33" s="26"/>
      <c r="J33" s="21"/>
      <c r="K33" s="21" t="s">
        <v>38</v>
      </c>
      <c r="L33" s="21">
        <f t="shared" si="0"/>
        <v>0</v>
      </c>
      <c r="M33" s="26" t="s">
        <v>39</v>
      </c>
      <c r="N33" s="21">
        <f t="shared" si="1"/>
        <v>0</v>
      </c>
      <c r="O33" s="35"/>
    </row>
    <row r="35" spans="2:14" ht="12.75">
      <c r="B35" t="s">
        <v>85</v>
      </c>
      <c r="N35">
        <v>175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G30" sqref="G30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2.28125" style="0" customWidth="1"/>
    <col min="4" max="9" width="8.28125" style="14" customWidth="1"/>
    <col min="10" max="10" width="0.9921875" style="0" customWidth="1"/>
    <col min="11" max="11" width="7.140625" style="0" customWidth="1"/>
    <col min="12" max="12" width="4.8515625" style="0" customWidth="1"/>
    <col min="13" max="13" width="25.57421875" style="14" customWidth="1"/>
    <col min="14" max="14" width="7.00390625" style="0" customWidth="1"/>
  </cols>
  <sheetData>
    <row r="1" ht="12.75">
      <c r="F1" s="20" t="s">
        <v>47</v>
      </c>
    </row>
    <row r="2" ht="12.75">
      <c r="F2" s="20"/>
    </row>
    <row r="3" spans="2:14" s="15" customFormat="1" ht="12.75">
      <c r="B3" s="21" t="s">
        <v>43</v>
      </c>
      <c r="C3" s="21"/>
      <c r="D3" s="22">
        <v>38102</v>
      </c>
      <c r="E3" s="22">
        <v>38123</v>
      </c>
      <c r="F3" s="22">
        <v>38172</v>
      </c>
      <c r="G3" s="22">
        <v>38235</v>
      </c>
      <c r="H3" s="22">
        <v>38256</v>
      </c>
      <c r="I3" s="22">
        <v>38277</v>
      </c>
      <c r="J3" s="21"/>
      <c r="K3" s="23"/>
      <c r="L3" s="24"/>
      <c r="M3" s="25"/>
      <c r="N3" s="21" t="s">
        <v>44</v>
      </c>
    </row>
    <row r="4" spans="2:14" s="15" customFormat="1" ht="3.75" customHeight="1">
      <c r="B4" s="21"/>
      <c r="C4" s="21"/>
      <c r="D4" s="26"/>
      <c r="E4" s="26"/>
      <c r="F4" s="26"/>
      <c r="G4" s="26"/>
      <c r="H4" s="26"/>
      <c r="I4" s="26"/>
      <c r="J4" s="21"/>
      <c r="K4" s="21"/>
      <c r="L4" s="21"/>
      <c r="M4" s="26"/>
      <c r="N4" s="21"/>
    </row>
    <row r="5" spans="1:14" s="15" customFormat="1" ht="12.75">
      <c r="A5" s="15">
        <v>1</v>
      </c>
      <c r="B5" s="21" t="s">
        <v>16</v>
      </c>
      <c r="C5" s="21" t="s">
        <v>8</v>
      </c>
      <c r="D5" s="26">
        <v>2</v>
      </c>
      <c r="E5" s="26">
        <v>1</v>
      </c>
      <c r="F5" s="26">
        <v>1</v>
      </c>
      <c r="G5" s="26"/>
      <c r="H5" s="26"/>
      <c r="I5" s="26"/>
      <c r="J5" s="21"/>
      <c r="K5" s="21" t="s">
        <v>38</v>
      </c>
      <c r="L5" s="21">
        <f aca="true" t="shared" si="0" ref="L5:L26">SUM(D5:I5)</f>
        <v>4</v>
      </c>
      <c r="M5" s="26" t="s">
        <v>46</v>
      </c>
      <c r="N5" s="21">
        <f aca="true" t="shared" si="1" ref="N5:N26">SUM(D5:I5)-MAX(D5:I5)</f>
        <v>2</v>
      </c>
    </row>
    <row r="6" spans="1:14" s="15" customFormat="1" ht="12.75">
      <c r="A6" s="15">
        <f>A5+1</f>
        <v>2</v>
      </c>
      <c r="B6" s="21" t="s">
        <v>25</v>
      </c>
      <c r="C6" s="21" t="s">
        <v>8</v>
      </c>
      <c r="D6" s="26">
        <v>4</v>
      </c>
      <c r="E6" s="26">
        <v>3</v>
      </c>
      <c r="F6" s="26">
        <v>2</v>
      </c>
      <c r="G6" s="26"/>
      <c r="H6" s="26"/>
      <c r="I6" s="26"/>
      <c r="J6" s="21"/>
      <c r="K6" s="21" t="s">
        <v>38</v>
      </c>
      <c r="L6" s="21">
        <f t="shared" si="0"/>
        <v>9</v>
      </c>
      <c r="M6" s="26" t="s">
        <v>46</v>
      </c>
      <c r="N6" s="21">
        <f t="shared" si="1"/>
        <v>5</v>
      </c>
    </row>
    <row r="7" spans="1:14" s="15" customFormat="1" ht="12.75">
      <c r="A7" s="15">
        <f aca="true" t="shared" si="2" ref="A7:A33">A6+1</f>
        <v>3</v>
      </c>
      <c r="B7" s="21" t="s">
        <v>19</v>
      </c>
      <c r="C7" s="21" t="s">
        <v>8</v>
      </c>
      <c r="D7" s="26">
        <v>5</v>
      </c>
      <c r="E7" s="26">
        <v>2</v>
      </c>
      <c r="F7" s="26">
        <v>3</v>
      </c>
      <c r="G7" s="26"/>
      <c r="H7" s="26"/>
      <c r="I7" s="26"/>
      <c r="J7" s="21"/>
      <c r="K7" s="21" t="s">
        <v>38</v>
      </c>
      <c r="L7" s="21">
        <f t="shared" si="0"/>
        <v>10</v>
      </c>
      <c r="M7" s="26" t="s">
        <v>46</v>
      </c>
      <c r="N7" s="21">
        <f t="shared" si="1"/>
        <v>5</v>
      </c>
    </row>
    <row r="8" spans="1:14" s="15" customFormat="1" ht="12.75">
      <c r="A8" s="15">
        <f t="shared" si="2"/>
        <v>4</v>
      </c>
      <c r="B8" s="21" t="s">
        <v>18</v>
      </c>
      <c r="C8" s="21" t="s">
        <v>8</v>
      </c>
      <c r="D8" s="26">
        <v>6</v>
      </c>
      <c r="E8" s="26">
        <v>4</v>
      </c>
      <c r="F8" s="26">
        <v>4</v>
      </c>
      <c r="G8" s="26"/>
      <c r="H8" s="26"/>
      <c r="I8" s="26"/>
      <c r="J8" s="21"/>
      <c r="K8" s="21" t="s">
        <v>38</v>
      </c>
      <c r="L8" s="21">
        <f t="shared" si="0"/>
        <v>14</v>
      </c>
      <c r="M8" s="26" t="s">
        <v>46</v>
      </c>
      <c r="N8" s="21">
        <f t="shared" si="1"/>
        <v>8</v>
      </c>
    </row>
    <row r="9" spans="1:14" s="15" customFormat="1" ht="12.75">
      <c r="A9" s="15">
        <f t="shared" si="2"/>
        <v>5</v>
      </c>
      <c r="B9" s="21" t="s">
        <v>20</v>
      </c>
      <c r="C9" s="21" t="s">
        <v>8</v>
      </c>
      <c r="D9" s="26">
        <v>7</v>
      </c>
      <c r="E9" s="26">
        <v>5</v>
      </c>
      <c r="F9" s="26">
        <v>5</v>
      </c>
      <c r="G9" s="26"/>
      <c r="H9" s="26"/>
      <c r="I9" s="26"/>
      <c r="J9" s="21"/>
      <c r="K9" s="21" t="s">
        <v>38</v>
      </c>
      <c r="L9" s="21">
        <f t="shared" si="0"/>
        <v>17</v>
      </c>
      <c r="M9" s="26" t="s">
        <v>46</v>
      </c>
      <c r="N9" s="21">
        <f t="shared" si="1"/>
        <v>10</v>
      </c>
    </row>
    <row r="10" spans="1:14" s="15" customFormat="1" ht="12.75">
      <c r="A10" s="15">
        <f t="shared" si="2"/>
        <v>6</v>
      </c>
      <c r="B10" s="21" t="s">
        <v>17</v>
      </c>
      <c r="C10" s="21" t="s">
        <v>9</v>
      </c>
      <c r="D10" s="26">
        <v>8</v>
      </c>
      <c r="E10" s="26">
        <v>6</v>
      </c>
      <c r="F10" s="26">
        <v>6</v>
      </c>
      <c r="G10" s="26"/>
      <c r="H10" s="26"/>
      <c r="I10" s="26"/>
      <c r="J10" s="21"/>
      <c r="K10" s="21" t="s">
        <v>38</v>
      </c>
      <c r="L10" s="21">
        <f t="shared" si="0"/>
        <v>20</v>
      </c>
      <c r="M10" s="26" t="s">
        <v>46</v>
      </c>
      <c r="N10" s="21">
        <f t="shared" si="1"/>
        <v>12</v>
      </c>
    </row>
    <row r="11" spans="1:14" s="15" customFormat="1" ht="12.75">
      <c r="A11" s="15">
        <f t="shared" si="2"/>
        <v>7</v>
      </c>
      <c r="B11" s="21" t="s">
        <v>21</v>
      </c>
      <c r="C11" s="21" t="s">
        <v>9</v>
      </c>
      <c r="D11" s="26">
        <v>11</v>
      </c>
      <c r="E11" s="26">
        <v>8</v>
      </c>
      <c r="F11" s="26">
        <v>7</v>
      </c>
      <c r="G11" s="26"/>
      <c r="H11" s="26"/>
      <c r="I11" s="26"/>
      <c r="J11" s="21"/>
      <c r="K11" s="21" t="s">
        <v>38</v>
      </c>
      <c r="L11" s="21">
        <f t="shared" si="0"/>
        <v>26</v>
      </c>
      <c r="M11" s="26" t="s">
        <v>46</v>
      </c>
      <c r="N11" s="21">
        <f t="shared" si="1"/>
        <v>15</v>
      </c>
    </row>
    <row r="12" spans="1:14" s="15" customFormat="1" ht="12.75">
      <c r="A12" s="15">
        <f t="shared" si="2"/>
        <v>8</v>
      </c>
      <c r="B12" s="21" t="s">
        <v>42</v>
      </c>
      <c r="C12" s="21" t="s">
        <v>9</v>
      </c>
      <c r="D12" s="26">
        <v>10</v>
      </c>
      <c r="E12" s="26">
        <v>7</v>
      </c>
      <c r="F12" s="26">
        <v>9</v>
      </c>
      <c r="G12" s="26"/>
      <c r="H12" s="26"/>
      <c r="I12" s="26"/>
      <c r="J12" s="21"/>
      <c r="K12" s="21" t="s">
        <v>38</v>
      </c>
      <c r="L12" s="21">
        <f t="shared" si="0"/>
        <v>26</v>
      </c>
      <c r="M12" s="26" t="s">
        <v>46</v>
      </c>
      <c r="N12" s="21">
        <f t="shared" si="1"/>
        <v>16</v>
      </c>
    </row>
    <row r="13" spans="1:14" s="15" customFormat="1" ht="12.75">
      <c r="A13" s="15">
        <f t="shared" si="2"/>
        <v>9</v>
      </c>
      <c r="B13" s="21" t="s">
        <v>28</v>
      </c>
      <c r="C13" s="21" t="s">
        <v>9</v>
      </c>
      <c r="D13" s="26">
        <v>9</v>
      </c>
      <c r="E13" s="26">
        <v>35</v>
      </c>
      <c r="F13" s="26">
        <v>8</v>
      </c>
      <c r="G13" s="26"/>
      <c r="H13" s="26"/>
      <c r="I13" s="26"/>
      <c r="J13" s="21"/>
      <c r="K13" s="21" t="s">
        <v>38</v>
      </c>
      <c r="L13" s="21">
        <f t="shared" si="0"/>
        <v>52</v>
      </c>
      <c r="M13" s="26" t="s">
        <v>46</v>
      </c>
      <c r="N13" s="21">
        <f t="shared" si="1"/>
        <v>17</v>
      </c>
    </row>
    <row r="14" spans="1:14" s="15" customFormat="1" ht="12.75">
      <c r="A14" s="15">
        <f t="shared" si="2"/>
        <v>10</v>
      </c>
      <c r="B14" s="21" t="s">
        <v>22</v>
      </c>
      <c r="C14" s="21" t="s">
        <v>10</v>
      </c>
      <c r="D14" s="26">
        <v>13</v>
      </c>
      <c r="E14" s="26">
        <v>9</v>
      </c>
      <c r="F14" s="26">
        <v>14</v>
      </c>
      <c r="G14" s="26"/>
      <c r="H14" s="26"/>
      <c r="I14" s="26"/>
      <c r="J14" s="21"/>
      <c r="K14" s="21" t="s">
        <v>38</v>
      </c>
      <c r="L14" s="21">
        <f t="shared" si="0"/>
        <v>36</v>
      </c>
      <c r="M14" s="26" t="s">
        <v>46</v>
      </c>
      <c r="N14" s="21">
        <f t="shared" si="1"/>
        <v>22</v>
      </c>
    </row>
    <row r="15" spans="1:14" s="15" customFormat="1" ht="12.75">
      <c r="A15" s="15">
        <f t="shared" si="2"/>
        <v>11</v>
      </c>
      <c r="B15" s="21" t="s">
        <v>23</v>
      </c>
      <c r="C15" s="21" t="s">
        <v>9</v>
      </c>
      <c r="D15" s="26">
        <v>12</v>
      </c>
      <c r="E15" s="26">
        <v>12</v>
      </c>
      <c r="F15" s="26">
        <v>11</v>
      </c>
      <c r="G15" s="26"/>
      <c r="H15" s="26"/>
      <c r="I15" s="26"/>
      <c r="J15" s="21"/>
      <c r="K15" s="21" t="s">
        <v>38</v>
      </c>
      <c r="L15" s="21">
        <f t="shared" si="0"/>
        <v>35</v>
      </c>
      <c r="M15" s="26" t="s">
        <v>46</v>
      </c>
      <c r="N15" s="21">
        <f t="shared" si="1"/>
        <v>23</v>
      </c>
    </row>
    <row r="16" spans="1:14" s="15" customFormat="1" ht="12.75">
      <c r="A16" s="15">
        <f t="shared" si="2"/>
        <v>12</v>
      </c>
      <c r="B16" s="21" t="s">
        <v>33</v>
      </c>
      <c r="C16" s="21" t="s">
        <v>10</v>
      </c>
      <c r="D16" s="26">
        <v>14</v>
      </c>
      <c r="E16" s="26">
        <v>11</v>
      </c>
      <c r="F16" s="26">
        <v>12</v>
      </c>
      <c r="G16" s="26"/>
      <c r="H16" s="26"/>
      <c r="I16" s="26"/>
      <c r="J16" s="21"/>
      <c r="K16" s="21" t="s">
        <v>38</v>
      </c>
      <c r="L16" s="21">
        <f t="shared" si="0"/>
        <v>37</v>
      </c>
      <c r="M16" s="26" t="s">
        <v>46</v>
      </c>
      <c r="N16" s="21">
        <f t="shared" si="1"/>
        <v>23</v>
      </c>
    </row>
    <row r="17" spans="1:14" s="15" customFormat="1" ht="12.75">
      <c r="A17" s="15">
        <f t="shared" si="2"/>
        <v>13</v>
      </c>
      <c r="B17" s="21" t="s">
        <v>29</v>
      </c>
      <c r="C17" s="21" t="s">
        <v>10</v>
      </c>
      <c r="D17" s="26">
        <v>15</v>
      </c>
      <c r="E17" s="26">
        <v>10</v>
      </c>
      <c r="F17" s="26">
        <v>35</v>
      </c>
      <c r="G17" s="26"/>
      <c r="H17" s="26"/>
      <c r="I17" s="26"/>
      <c r="J17" s="21"/>
      <c r="K17" s="21" t="s">
        <v>38</v>
      </c>
      <c r="L17" s="21">
        <f t="shared" si="0"/>
        <v>60</v>
      </c>
      <c r="M17" s="26" t="s">
        <v>46</v>
      </c>
      <c r="N17" s="21">
        <f t="shared" si="1"/>
        <v>25</v>
      </c>
    </row>
    <row r="18" spans="1:14" s="15" customFormat="1" ht="12.75">
      <c r="A18" s="15">
        <f t="shared" si="2"/>
        <v>14</v>
      </c>
      <c r="B18" s="21" t="s">
        <v>32</v>
      </c>
      <c r="C18" s="21" t="s">
        <v>10</v>
      </c>
      <c r="D18" s="26">
        <v>16</v>
      </c>
      <c r="E18" s="26">
        <v>13</v>
      </c>
      <c r="F18" s="26">
        <v>13</v>
      </c>
      <c r="G18" s="26"/>
      <c r="H18" s="26"/>
      <c r="I18" s="26"/>
      <c r="J18" s="21"/>
      <c r="K18" s="21" t="s">
        <v>38</v>
      </c>
      <c r="L18" s="21">
        <f t="shared" si="0"/>
        <v>42</v>
      </c>
      <c r="M18" s="26" t="s">
        <v>46</v>
      </c>
      <c r="N18" s="21">
        <f t="shared" si="1"/>
        <v>26</v>
      </c>
    </row>
    <row r="19" spans="1:14" s="15" customFormat="1" ht="12.75">
      <c r="A19" s="15">
        <f t="shared" si="2"/>
        <v>15</v>
      </c>
      <c r="B19" s="21" t="s">
        <v>30</v>
      </c>
      <c r="C19" s="21" t="s">
        <v>10</v>
      </c>
      <c r="D19" s="26">
        <v>18</v>
      </c>
      <c r="E19" s="26">
        <v>14</v>
      </c>
      <c r="F19" s="26">
        <v>15</v>
      </c>
      <c r="G19" s="26"/>
      <c r="H19" s="26"/>
      <c r="I19" s="26"/>
      <c r="J19" s="21"/>
      <c r="K19" s="21" t="s">
        <v>38</v>
      </c>
      <c r="L19" s="21">
        <f t="shared" si="0"/>
        <v>47</v>
      </c>
      <c r="M19" s="26" t="s">
        <v>46</v>
      </c>
      <c r="N19" s="21">
        <f t="shared" si="1"/>
        <v>29</v>
      </c>
    </row>
    <row r="20" spans="1:14" s="15" customFormat="1" ht="12.75">
      <c r="A20" s="15">
        <f t="shared" si="2"/>
        <v>16</v>
      </c>
      <c r="B20" s="21" t="s">
        <v>40</v>
      </c>
      <c r="C20" s="21" t="s">
        <v>8</v>
      </c>
      <c r="D20" s="26">
        <v>1</v>
      </c>
      <c r="E20" s="26">
        <v>35</v>
      </c>
      <c r="F20" s="26">
        <v>35</v>
      </c>
      <c r="G20" s="26"/>
      <c r="H20" s="26"/>
      <c r="I20" s="26"/>
      <c r="J20" s="21"/>
      <c r="K20" s="21" t="s">
        <v>38</v>
      </c>
      <c r="L20" s="21">
        <f>SUM(D20:I20)</f>
        <v>71</v>
      </c>
      <c r="M20" s="26" t="s">
        <v>46</v>
      </c>
      <c r="N20" s="21">
        <f>SUM(D20:I20)-MAX(D20:I20)</f>
        <v>36</v>
      </c>
    </row>
    <row r="21" spans="1:14" s="15" customFormat="1" ht="12.75">
      <c r="A21" s="15">
        <f t="shared" si="2"/>
        <v>17</v>
      </c>
      <c r="B21" s="21" t="s">
        <v>41</v>
      </c>
      <c r="C21" s="21" t="s">
        <v>8</v>
      </c>
      <c r="D21" s="26">
        <v>3</v>
      </c>
      <c r="E21" s="26">
        <v>35</v>
      </c>
      <c r="F21" s="26">
        <v>35</v>
      </c>
      <c r="G21" s="26"/>
      <c r="H21" s="26"/>
      <c r="I21" s="26"/>
      <c r="J21" s="21"/>
      <c r="K21" s="21" t="s">
        <v>38</v>
      </c>
      <c r="L21" s="21">
        <f t="shared" si="0"/>
        <v>73</v>
      </c>
      <c r="M21" s="26" t="s">
        <v>46</v>
      </c>
      <c r="N21" s="21">
        <f t="shared" si="1"/>
        <v>38</v>
      </c>
    </row>
    <row r="22" spans="1:14" s="15" customFormat="1" ht="12.75">
      <c r="A22" s="15">
        <f t="shared" si="2"/>
        <v>18</v>
      </c>
      <c r="B22" s="21" t="s">
        <v>49</v>
      </c>
      <c r="C22" s="21" t="s">
        <v>9</v>
      </c>
      <c r="D22" s="26">
        <v>35</v>
      </c>
      <c r="E22" s="26">
        <v>35</v>
      </c>
      <c r="F22" s="26">
        <v>10</v>
      </c>
      <c r="G22" s="26"/>
      <c r="H22" s="26"/>
      <c r="I22" s="26"/>
      <c r="J22" s="21"/>
      <c r="K22" s="21" t="s">
        <v>38</v>
      </c>
      <c r="L22" s="21">
        <f t="shared" si="0"/>
        <v>80</v>
      </c>
      <c r="M22" s="26" t="s">
        <v>46</v>
      </c>
      <c r="N22" s="21">
        <f t="shared" si="1"/>
        <v>45</v>
      </c>
    </row>
    <row r="23" spans="1:14" s="15" customFormat="1" ht="12.75">
      <c r="A23" s="15">
        <f t="shared" si="2"/>
        <v>19</v>
      </c>
      <c r="B23" s="21" t="s">
        <v>36</v>
      </c>
      <c r="C23" s="21" t="s">
        <v>8</v>
      </c>
      <c r="D23" s="26">
        <v>35</v>
      </c>
      <c r="E23" s="26">
        <v>15</v>
      </c>
      <c r="F23" s="26">
        <v>35</v>
      </c>
      <c r="G23" s="26"/>
      <c r="H23" s="26"/>
      <c r="I23" s="26"/>
      <c r="J23" s="21"/>
      <c r="K23" s="21" t="s">
        <v>38</v>
      </c>
      <c r="L23" s="21">
        <f t="shared" si="0"/>
        <v>85</v>
      </c>
      <c r="M23" s="26" t="s">
        <v>46</v>
      </c>
      <c r="N23" s="21">
        <f t="shared" si="1"/>
        <v>50</v>
      </c>
    </row>
    <row r="24" spans="1:14" s="15" customFormat="1" ht="12.75">
      <c r="A24" s="15">
        <f t="shared" si="2"/>
        <v>20</v>
      </c>
      <c r="B24" s="21" t="s">
        <v>50</v>
      </c>
      <c r="C24" s="21" t="s">
        <v>10</v>
      </c>
      <c r="D24" s="26">
        <v>35</v>
      </c>
      <c r="E24" s="26">
        <v>35</v>
      </c>
      <c r="F24" s="26">
        <v>16</v>
      </c>
      <c r="G24" s="26"/>
      <c r="H24" s="26"/>
      <c r="I24" s="26"/>
      <c r="J24" s="21"/>
      <c r="K24" s="21" t="s">
        <v>38</v>
      </c>
      <c r="L24" s="21">
        <f t="shared" si="0"/>
        <v>86</v>
      </c>
      <c r="M24" s="26" t="s">
        <v>46</v>
      </c>
      <c r="N24" s="21">
        <f t="shared" si="1"/>
        <v>51</v>
      </c>
    </row>
    <row r="25" spans="1:14" s="15" customFormat="1" ht="12.75">
      <c r="A25" s="15">
        <f t="shared" si="2"/>
        <v>21</v>
      </c>
      <c r="B25" s="21" t="s">
        <v>34</v>
      </c>
      <c r="C25" s="21" t="s">
        <v>10</v>
      </c>
      <c r="D25" s="26">
        <v>17</v>
      </c>
      <c r="E25" s="26">
        <v>35</v>
      </c>
      <c r="F25" s="26">
        <v>35</v>
      </c>
      <c r="G25" s="26"/>
      <c r="H25" s="26"/>
      <c r="I25" s="26"/>
      <c r="J25" s="21"/>
      <c r="K25" s="21" t="s">
        <v>38</v>
      </c>
      <c r="L25" s="21">
        <f t="shared" si="0"/>
        <v>87</v>
      </c>
      <c r="M25" s="26" t="s">
        <v>46</v>
      </c>
      <c r="N25" s="21">
        <f t="shared" si="1"/>
        <v>52</v>
      </c>
    </row>
    <row r="26" spans="1:14" s="15" customFormat="1" ht="12.75">
      <c r="A26" s="15">
        <f t="shared" si="2"/>
        <v>22</v>
      </c>
      <c r="B26" s="21" t="s">
        <v>48</v>
      </c>
      <c r="C26" s="21"/>
      <c r="D26" s="26">
        <v>35</v>
      </c>
      <c r="E26" s="26">
        <v>35</v>
      </c>
      <c r="F26" s="26">
        <v>35</v>
      </c>
      <c r="G26" s="26"/>
      <c r="H26" s="26"/>
      <c r="I26" s="26"/>
      <c r="J26" s="21"/>
      <c r="K26" s="21" t="s">
        <v>38</v>
      </c>
      <c r="L26" s="21">
        <f t="shared" si="0"/>
        <v>105</v>
      </c>
      <c r="M26" s="26" t="s">
        <v>46</v>
      </c>
      <c r="N26" s="21">
        <f t="shared" si="1"/>
        <v>70</v>
      </c>
    </row>
    <row r="27" spans="1:14" s="15" customFormat="1" ht="12.75">
      <c r="A27" s="15">
        <f t="shared" si="2"/>
        <v>23</v>
      </c>
      <c r="B27" s="21"/>
      <c r="C27" s="21"/>
      <c r="D27" s="26"/>
      <c r="E27" s="26"/>
      <c r="F27" s="26"/>
      <c r="G27" s="26"/>
      <c r="H27" s="26"/>
      <c r="I27" s="26"/>
      <c r="J27" s="21"/>
      <c r="K27" s="21" t="s">
        <v>45</v>
      </c>
      <c r="L27" s="21">
        <f aca="true" t="shared" si="3" ref="L27:L33">SUM(D27:I27)</f>
        <v>0</v>
      </c>
      <c r="M27" s="26" t="s">
        <v>46</v>
      </c>
      <c r="N27" s="21">
        <f aca="true" t="shared" si="4" ref="N27:N33">SUM(D27:I27)-MAX(D27:I27)</f>
        <v>0</v>
      </c>
    </row>
    <row r="28" spans="1:14" s="15" customFormat="1" ht="12.75">
      <c r="A28" s="15">
        <f t="shared" si="2"/>
        <v>24</v>
      </c>
      <c r="B28" s="21"/>
      <c r="C28" s="21"/>
      <c r="D28" s="26"/>
      <c r="E28" s="26"/>
      <c r="F28" s="26"/>
      <c r="G28" s="26"/>
      <c r="H28" s="26"/>
      <c r="I28" s="26"/>
      <c r="J28" s="21"/>
      <c r="K28" s="21" t="s">
        <v>45</v>
      </c>
      <c r="L28" s="21">
        <f t="shared" si="3"/>
        <v>0</v>
      </c>
      <c r="M28" s="26" t="s">
        <v>46</v>
      </c>
      <c r="N28" s="21">
        <f t="shared" si="4"/>
        <v>0</v>
      </c>
    </row>
    <row r="29" spans="1:14" s="15" customFormat="1" ht="12.75">
      <c r="A29" s="15">
        <f t="shared" si="2"/>
        <v>25</v>
      </c>
      <c r="B29" s="21"/>
      <c r="C29" s="21"/>
      <c r="D29" s="26"/>
      <c r="E29" s="26"/>
      <c r="F29" s="26"/>
      <c r="G29" s="26"/>
      <c r="H29" s="26"/>
      <c r="I29" s="26"/>
      <c r="J29" s="21"/>
      <c r="K29" s="21" t="s">
        <v>45</v>
      </c>
      <c r="L29" s="21">
        <f t="shared" si="3"/>
        <v>0</v>
      </c>
      <c r="M29" s="26" t="s">
        <v>46</v>
      </c>
      <c r="N29" s="21">
        <f t="shared" si="4"/>
        <v>0</v>
      </c>
    </row>
    <row r="30" spans="1:14" s="15" customFormat="1" ht="12.75">
      <c r="A30" s="15">
        <f t="shared" si="2"/>
        <v>26</v>
      </c>
      <c r="B30" s="21"/>
      <c r="C30" s="21"/>
      <c r="D30" s="26"/>
      <c r="E30" s="26"/>
      <c r="F30" s="26"/>
      <c r="G30" s="26"/>
      <c r="H30" s="26"/>
      <c r="I30" s="26"/>
      <c r="J30" s="21"/>
      <c r="K30" s="21" t="s">
        <v>45</v>
      </c>
      <c r="L30" s="21">
        <f t="shared" si="3"/>
        <v>0</v>
      </c>
      <c r="M30" s="26" t="s">
        <v>46</v>
      </c>
      <c r="N30" s="21">
        <f t="shared" si="4"/>
        <v>0</v>
      </c>
    </row>
    <row r="31" spans="1:14" s="15" customFormat="1" ht="12.75">
      <c r="A31" s="15">
        <f t="shared" si="2"/>
        <v>27</v>
      </c>
      <c r="B31" s="21"/>
      <c r="C31" s="21"/>
      <c r="D31" s="26"/>
      <c r="E31" s="26"/>
      <c r="F31" s="26"/>
      <c r="G31" s="26"/>
      <c r="H31" s="26"/>
      <c r="I31" s="26"/>
      <c r="J31" s="21"/>
      <c r="K31" s="21" t="s">
        <v>45</v>
      </c>
      <c r="L31" s="21">
        <f t="shared" si="3"/>
        <v>0</v>
      </c>
      <c r="M31" s="26" t="s">
        <v>46</v>
      </c>
      <c r="N31" s="21">
        <f t="shared" si="4"/>
        <v>0</v>
      </c>
    </row>
    <row r="32" spans="1:14" s="15" customFormat="1" ht="12.75">
      <c r="A32" s="15">
        <f t="shared" si="2"/>
        <v>28</v>
      </c>
      <c r="B32" s="21"/>
      <c r="C32" s="21"/>
      <c r="D32" s="26"/>
      <c r="E32" s="26"/>
      <c r="F32" s="26"/>
      <c r="G32" s="26"/>
      <c r="H32" s="26"/>
      <c r="I32" s="26"/>
      <c r="J32" s="21"/>
      <c r="K32" s="21" t="s">
        <v>45</v>
      </c>
      <c r="L32" s="21">
        <f t="shared" si="3"/>
        <v>0</v>
      </c>
      <c r="M32" s="26" t="s">
        <v>46</v>
      </c>
      <c r="N32" s="21">
        <f t="shared" si="4"/>
        <v>0</v>
      </c>
    </row>
    <row r="33" spans="1:14" s="15" customFormat="1" ht="12.75">
      <c r="A33" s="15">
        <f t="shared" si="2"/>
        <v>29</v>
      </c>
      <c r="B33" s="21"/>
      <c r="C33" s="21"/>
      <c r="D33" s="26"/>
      <c r="E33" s="26"/>
      <c r="F33" s="26"/>
      <c r="G33" s="26"/>
      <c r="H33" s="26"/>
      <c r="I33" s="26"/>
      <c r="J33" s="21"/>
      <c r="K33" s="21" t="s">
        <v>45</v>
      </c>
      <c r="L33" s="21">
        <f t="shared" si="3"/>
        <v>0</v>
      </c>
      <c r="M33" s="26" t="s">
        <v>46</v>
      </c>
      <c r="N33" s="21">
        <f t="shared" si="4"/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Gyproc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Opdebeeck</dc:creator>
  <cp:keywords/>
  <dc:description/>
  <cp:lastModifiedBy>The programmer</cp:lastModifiedBy>
  <cp:lastPrinted>2005-04-12T06:28:36Z</cp:lastPrinted>
  <dcterms:created xsi:type="dcterms:W3CDTF">2001-05-04T06:54:19Z</dcterms:created>
  <dcterms:modified xsi:type="dcterms:W3CDTF">2007-01-05T19:35:14Z</dcterms:modified>
  <cp:category/>
  <cp:version/>
  <cp:contentType/>
  <cp:contentStatus/>
</cp:coreProperties>
</file>