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75" yWindow="65431" windowWidth="11490" windowHeight="10215" activeTab="5"/>
  </bookViews>
  <sheets>
    <sheet name="BSC-stand" sheetId="1" r:id="rId1"/>
    <sheet name="wedstrijd 1" sheetId="2" r:id="rId2"/>
    <sheet name="wedstrijd 2" sheetId="3" r:id="rId3"/>
    <sheet name="wedstrijd 3" sheetId="4" r:id="rId4"/>
    <sheet name="wedstrijd 4" sheetId="5" r:id="rId5"/>
    <sheet name="finale" sheetId="6" r:id="rId6"/>
    <sheet name="Zilveren Haak" sheetId="7" r:id="rId7"/>
    <sheet name="Puntenklassement" sheetId="8" r:id="rId8"/>
  </sheets>
  <definedNames/>
  <calcPr fullCalcOnLoad="1"/>
</workbook>
</file>

<file path=xl/sharedStrings.xml><?xml version="1.0" encoding="utf-8"?>
<sst xmlns="http://schemas.openxmlformats.org/spreadsheetml/2006/main" count="587" uniqueCount="133">
  <si>
    <t>uitslag op:</t>
  </si>
  <si>
    <t>naam</t>
  </si>
  <si>
    <t>100gram</t>
  </si>
  <si>
    <t>125gram</t>
  </si>
  <si>
    <t>150gram</t>
  </si>
  <si>
    <t>175gram</t>
  </si>
  <si>
    <t>gemiddelde</t>
  </si>
  <si>
    <t>finale</t>
  </si>
  <si>
    <t>einduitslag</t>
  </si>
  <si>
    <t>A</t>
  </si>
  <si>
    <t>boven 200m</t>
  </si>
  <si>
    <t>B</t>
  </si>
  <si>
    <t>160m tot 200m</t>
  </si>
  <si>
    <t>C</t>
  </si>
  <si>
    <t>onder 160m</t>
  </si>
  <si>
    <t>worp 1</t>
  </si>
  <si>
    <t>worp 2</t>
  </si>
  <si>
    <t>worp 3</t>
  </si>
  <si>
    <t>worp 4</t>
  </si>
  <si>
    <t>worp 5</t>
  </si>
  <si>
    <t>worp 6</t>
  </si>
  <si>
    <t>worp 7</t>
  </si>
  <si>
    <t>worp 8</t>
  </si>
  <si>
    <t>categorie</t>
  </si>
  <si>
    <t>nr</t>
  </si>
  <si>
    <t>gew</t>
  </si>
  <si>
    <t>meters</t>
  </si>
  <si>
    <t>TOTALE AFSTAND:</t>
  </si>
  <si>
    <t>uitslag</t>
  </si>
  <si>
    <t xml:space="preserve">TOTAAL: </t>
  </si>
  <si>
    <t>min slechtste resultaat</t>
  </si>
  <si>
    <t>Totaal</t>
  </si>
  <si>
    <t>NAAM</t>
  </si>
  <si>
    <t>Belgisch Kampioenschap wedstrijd 2 te Zwijndrecht</t>
  </si>
  <si>
    <t>Clubkampioenschap BSC : wedstrijd 2</t>
  </si>
  <si>
    <t>worp 9</t>
  </si>
  <si>
    <t>beste afstand</t>
  </si>
  <si>
    <t>Belgische Surfcasting Club vzw klassement 2014 Zilveren Haak Zeehengelsportmagazine</t>
  </si>
  <si>
    <t>Clubkampioenschap BSC : finale 2014</t>
  </si>
  <si>
    <t>Belgische Surfcasting Club vzw Puntenklassement 2014</t>
  </si>
  <si>
    <t>Rosman Rob</t>
  </si>
  <si>
    <t>Anthonissen Jan</t>
  </si>
  <si>
    <t>Bernard Verbruggen</t>
  </si>
  <si>
    <t>De Cock Walter</t>
  </si>
  <si>
    <t>Laroy Didier</t>
  </si>
  <si>
    <t>Weyne Jurgen</t>
  </si>
  <si>
    <t>Goyvaerts Erik</t>
  </si>
  <si>
    <t>Lagaisse Wesley</t>
  </si>
  <si>
    <t>Ernst Mulder</t>
  </si>
  <si>
    <t>Michel Legrand</t>
  </si>
  <si>
    <t>Gornissen André</t>
  </si>
  <si>
    <t>Luyten Karel</t>
  </si>
  <si>
    <t>Opdebeeck Erik</t>
  </si>
  <si>
    <t>Jack Vandeberg</t>
  </si>
  <si>
    <t>Savat Franky</t>
  </si>
  <si>
    <t>Alain Campion</t>
  </si>
  <si>
    <t>Lefebure François</t>
  </si>
  <si>
    <t>Lasseel Raphael</t>
  </si>
  <si>
    <t>De Dobbelaere Franky</t>
  </si>
  <si>
    <t>De Beuckelaar Guy</t>
  </si>
  <si>
    <t>De Vynck danny</t>
  </si>
  <si>
    <t>Smolders Brent</t>
  </si>
  <si>
    <t>Graham Johnstone</t>
  </si>
  <si>
    <t>Van Cauwenberghe Kris</t>
  </si>
  <si>
    <t>Defernez Raphael</t>
  </si>
  <si>
    <t>Legrand Marine</t>
  </si>
  <si>
    <t>alle anderen</t>
  </si>
  <si>
    <t>Stand BSC-kampioenschap 2014</t>
  </si>
  <si>
    <t>BSC-clubkampioenschap 1</t>
  </si>
  <si>
    <t>mistig weer, opklarend met weinig en veranderlijke wind ; zonnig</t>
  </si>
  <si>
    <t>A-N</t>
  </si>
  <si>
    <t>B-N</t>
  </si>
  <si>
    <t>Goddaert Ludwig</t>
  </si>
  <si>
    <t>Peeters Erik</t>
  </si>
  <si>
    <t>Savat Fanky</t>
  </si>
  <si>
    <t>Jacobs Francis</t>
  </si>
  <si>
    <t>Mulder Ernst</t>
  </si>
  <si>
    <t>Gorissen André</t>
  </si>
  <si>
    <t>Verbruggen Bernard</t>
  </si>
  <si>
    <t>Schilperoort Wim</t>
  </si>
  <si>
    <t>De Beuckelaer Guy</t>
  </si>
  <si>
    <t>Bursens Herman</t>
  </si>
  <si>
    <t>Lasseel Rafael</t>
  </si>
  <si>
    <t>Van Bulck Steve</t>
  </si>
  <si>
    <t>Campion Martine</t>
  </si>
  <si>
    <t>Campion Alain</t>
  </si>
  <si>
    <t>Lefebure Francois</t>
  </si>
  <si>
    <t>Beunder Ruud</t>
  </si>
  <si>
    <t>Van de Berg Jack</t>
  </si>
  <si>
    <t>Johnstone Graham</t>
  </si>
  <si>
    <t>18/5/2014 te Zwijndrecht</t>
  </si>
  <si>
    <t>C-N</t>
  </si>
  <si>
    <t>Van Bulk Steve</t>
  </si>
  <si>
    <t>wind oost-zuidoost 1 a 2 ; warm 24 graden</t>
  </si>
  <si>
    <t>Belgisch Kampioenschap wedstrijd 3 te Zwijndrecht</t>
  </si>
  <si>
    <t>22 juni  2014</t>
  </si>
  <si>
    <t>Gorissen Geoffrey</t>
  </si>
  <si>
    <t>Moeskops Danny</t>
  </si>
  <si>
    <t>De Nys Roger</t>
  </si>
  <si>
    <t>De Mulder Ronny</t>
  </si>
  <si>
    <t>De bruyckere Franky</t>
  </si>
  <si>
    <t>Betina Steven</t>
  </si>
  <si>
    <t>Singer Rudolf</t>
  </si>
  <si>
    <t>Singer Sharon</t>
  </si>
  <si>
    <t>Dobbelaere Franky</t>
  </si>
  <si>
    <t>Van Cauwenbergh Kris</t>
  </si>
  <si>
    <t>Oliebek Rinus</t>
  </si>
  <si>
    <t>Smesman Eddy</t>
  </si>
  <si>
    <t>De Vynck Danny</t>
  </si>
  <si>
    <t xml:space="preserve">Beunder Ruud </t>
  </si>
  <si>
    <t>N O -&gt; N 1-2 ; 24°C zonnig</t>
  </si>
  <si>
    <t>Geoffrey Gorissen</t>
  </si>
  <si>
    <t>Roger De Nys</t>
  </si>
  <si>
    <t>Lefebure Fancois</t>
  </si>
  <si>
    <t>Devynck Danny</t>
  </si>
  <si>
    <t>Couvelard Christian</t>
  </si>
  <si>
    <t>W-NW 1-2 bft ; mistig ; 21 graden</t>
  </si>
  <si>
    <t>BSC clubwedstrijd 4 - 20 september 2014</t>
  </si>
  <si>
    <t>Savat franky</t>
  </si>
  <si>
    <t>Verbruggen Berrnard</t>
  </si>
  <si>
    <t>De Dobbelaere franky</t>
  </si>
  <si>
    <t>Folcke Olivier</t>
  </si>
  <si>
    <t>Opdebeeck erik</t>
  </si>
  <si>
    <t>Ianelli Rosario</t>
  </si>
  <si>
    <t>Van cauwenberghe &lt;Kris</t>
  </si>
  <si>
    <t>Anthonissen jan</t>
  </si>
  <si>
    <t>Van de berg Jack</t>
  </si>
  <si>
    <t>JP De Brie</t>
  </si>
  <si>
    <t>Ros Rosman</t>
  </si>
  <si>
    <t>Monbailly Allisson</t>
  </si>
  <si>
    <t>Thomas Folcke</t>
  </si>
  <si>
    <t>Z-ZZO 3-4Bft ; droog ; 22 graden</t>
  </si>
  <si>
    <t>18/10/2014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</si>
</sst>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;[Red]0.00"/>
    <numFmt numFmtId="173" formatCode="dd/mm/yyyy"/>
    <numFmt numFmtId="174" formatCode="dd\-mmm\-yy"/>
    <numFmt numFmtId="175" formatCode="#,##0.00\ _€"/>
  </numFmts>
  <fonts count="51"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16"/>
      <name val="Arial"/>
      <family val="2"/>
    </font>
    <font>
      <sz val="2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/>
      <top style="thick">
        <color indexed="8"/>
      </top>
      <bottom>
        <color indexed="63"/>
      </bottom>
    </border>
    <border>
      <left style="thick"/>
      <right style="thick"/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/>
      <top>
        <color indexed="63"/>
      </top>
      <bottom style="thick">
        <color indexed="8"/>
      </bottom>
    </border>
    <border>
      <left style="thick"/>
      <right style="thick"/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 style="thick"/>
      <top>
        <color indexed="63"/>
      </top>
      <bottom>
        <color indexed="63"/>
      </bottom>
    </border>
    <border>
      <left style="thick"/>
      <right style="thick"/>
      <top style="thin">
        <color indexed="8"/>
      </top>
      <bottom style="thick"/>
    </border>
    <border>
      <left>
        <color indexed="63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/>
      <bottom/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/>
      <right style="thick"/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/>
      <top style="thin">
        <color indexed="8"/>
      </top>
      <bottom>
        <color indexed="63"/>
      </bottom>
    </border>
    <border>
      <left style="thick"/>
      <right style="thick"/>
      <top style="thin"/>
      <bottom style="thin">
        <color indexed="8"/>
      </bottom>
    </border>
    <border>
      <left style="thin">
        <color indexed="8"/>
      </left>
      <right style="thick"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ill="0" applyBorder="0" applyAlignment="0" applyProtection="0"/>
    <xf numFmtId="0" fontId="3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74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72" fontId="0" fillId="0" borderId="11" xfId="0" applyNumberFormat="1" applyBorder="1" applyAlignment="1">
      <alignment/>
    </xf>
    <xf numFmtId="2" fontId="0" fillId="0" borderId="0" xfId="0" applyNumberFormat="1" applyAlignment="1">
      <alignment horizontal="right"/>
    </xf>
    <xf numFmtId="0" fontId="2" fillId="0" borderId="0" xfId="0" applyFont="1" applyBorder="1" applyAlignment="1">
      <alignment/>
    </xf>
    <xf numFmtId="172" fontId="0" fillId="0" borderId="10" xfId="0" applyNumberFormat="1" applyFill="1" applyBorder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2" xfId="0" applyFont="1" applyBorder="1" applyAlignment="1">
      <alignment/>
    </xf>
    <xf numFmtId="17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16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5" xfId="0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1" fontId="0" fillId="0" borderId="18" xfId="0" applyNumberFormat="1" applyBorder="1" applyAlignment="1">
      <alignment horizontal="center"/>
    </xf>
    <xf numFmtId="0" fontId="1" fillId="0" borderId="19" xfId="0" applyFont="1" applyBorder="1" applyAlignment="1">
      <alignment horizontal="left"/>
    </xf>
    <xf numFmtId="1" fontId="1" fillId="0" borderId="18" xfId="0" applyNumberFormat="1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Font="1" applyBorder="1" applyAlignment="1">
      <alignment/>
    </xf>
    <xf numFmtId="1" fontId="6" fillId="0" borderId="15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4" xfId="0" applyNumberFormat="1" applyFont="1" applyBorder="1" applyAlignment="1" quotePrefix="1">
      <alignment horizontal="center"/>
    </xf>
    <xf numFmtId="0" fontId="0" fillId="33" borderId="23" xfId="0" applyFill="1" applyBorder="1" applyAlignment="1">
      <alignment horizontal="center"/>
    </xf>
    <xf numFmtId="1" fontId="6" fillId="33" borderId="15" xfId="0" applyNumberFormat="1" applyFont="1" applyFill="1" applyBorder="1" applyAlignment="1">
      <alignment horizontal="center"/>
    </xf>
    <xf numFmtId="2" fontId="1" fillId="33" borderId="24" xfId="0" applyNumberFormat="1" applyFont="1" applyFill="1" applyBorder="1" applyAlignment="1">
      <alignment horizontal="center"/>
    </xf>
    <xf numFmtId="0" fontId="0" fillId="33" borderId="23" xfId="0" applyFont="1" applyFill="1" applyBorder="1" applyAlignment="1">
      <alignment/>
    </xf>
    <xf numFmtId="1" fontId="6" fillId="0" borderId="15" xfId="0" applyNumberFormat="1" applyFont="1" applyBorder="1" applyAlignment="1" quotePrefix="1">
      <alignment horizontal="center"/>
    </xf>
    <xf numFmtId="2" fontId="1" fillId="0" borderId="25" xfId="0" applyNumberFormat="1" applyFont="1" applyFill="1" applyBorder="1" applyAlignment="1">
      <alignment horizontal="center"/>
    </xf>
    <xf numFmtId="1" fontId="6" fillId="33" borderId="15" xfId="0" applyNumberFormat="1" applyFont="1" applyFill="1" applyBorder="1" applyAlignment="1" quotePrefix="1">
      <alignment horizontal="center"/>
    </xf>
    <xf numFmtId="2" fontId="1" fillId="33" borderId="24" xfId="0" applyNumberFormat="1" applyFont="1" applyFill="1" applyBorder="1" applyAlignment="1" quotePrefix="1">
      <alignment horizontal="center"/>
    </xf>
    <xf numFmtId="0" fontId="0" fillId="33" borderId="26" xfId="0" applyFill="1" applyBorder="1" applyAlignment="1">
      <alignment horizontal="center"/>
    </xf>
    <xf numFmtId="0" fontId="0" fillId="33" borderId="26" xfId="0" applyFont="1" applyFill="1" applyBorder="1" applyAlignment="1">
      <alignment/>
    </xf>
    <xf numFmtId="1" fontId="6" fillId="33" borderId="27" xfId="0" applyNumberFormat="1" applyFont="1" applyFill="1" applyBorder="1" applyAlignment="1">
      <alignment horizontal="center"/>
    </xf>
    <xf numFmtId="2" fontId="1" fillId="33" borderId="28" xfId="0" applyNumberFormat="1" applyFont="1" applyFill="1" applyBorder="1" applyAlignment="1">
      <alignment horizontal="center"/>
    </xf>
    <xf numFmtId="2" fontId="0" fillId="33" borderId="24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2" fontId="0" fillId="0" borderId="0" xfId="0" applyNumberFormat="1" applyAlignment="1">
      <alignment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172" fontId="0" fillId="0" borderId="29" xfId="0" applyNumberFormat="1" applyBorder="1" applyAlignment="1">
      <alignment horizontal="center"/>
    </xf>
    <xf numFmtId="2" fontId="1" fillId="0" borderId="23" xfId="0" applyNumberFormat="1" applyFont="1" applyBorder="1" applyAlignment="1" quotePrefix="1">
      <alignment horizontal="center"/>
    </xf>
    <xf numFmtId="2" fontId="1" fillId="33" borderId="23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30" xfId="0" applyNumberFormat="1" applyFont="1" applyFill="1" applyBorder="1" applyAlignment="1">
      <alignment horizontal="center"/>
    </xf>
    <xf numFmtId="2" fontId="1" fillId="33" borderId="26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33" borderId="0" xfId="0" applyFont="1" applyFill="1" applyBorder="1" applyAlignment="1">
      <alignment/>
    </xf>
    <xf numFmtId="1" fontId="1" fillId="0" borderId="31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172" fontId="8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 quotePrefix="1">
      <alignment horizontal="center"/>
    </xf>
    <xf numFmtId="0" fontId="0" fillId="33" borderId="32" xfId="0" applyFill="1" applyBorder="1" applyAlignment="1">
      <alignment horizontal="center"/>
    </xf>
    <xf numFmtId="0" fontId="0" fillId="33" borderId="32" xfId="0" applyFont="1" applyFill="1" applyBorder="1" applyAlignment="1">
      <alignment/>
    </xf>
    <xf numFmtId="1" fontId="6" fillId="33" borderId="33" xfId="0" applyNumberFormat="1" applyFont="1" applyFill="1" applyBorder="1" applyAlignment="1">
      <alignment horizontal="center"/>
    </xf>
    <xf numFmtId="2" fontId="1" fillId="33" borderId="34" xfId="0" applyNumberFormat="1" applyFont="1" applyFill="1" applyBorder="1" applyAlignment="1">
      <alignment horizontal="center"/>
    </xf>
    <xf numFmtId="2" fontId="1" fillId="33" borderId="32" xfId="0" applyNumberFormat="1" applyFont="1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2" fontId="0" fillId="33" borderId="36" xfId="0" applyNumberFormat="1" applyFont="1" applyFill="1" applyBorder="1" applyAlignment="1">
      <alignment horizontal="left"/>
    </xf>
    <xf numFmtId="1" fontId="6" fillId="33" borderId="37" xfId="0" applyNumberFormat="1" applyFont="1" applyFill="1" applyBorder="1" applyAlignment="1">
      <alignment horizontal="center"/>
    </xf>
    <xf numFmtId="2" fontId="1" fillId="33" borderId="36" xfId="0" applyNumberFormat="1" applyFont="1" applyFill="1" applyBorder="1" applyAlignment="1">
      <alignment horizontal="center"/>
    </xf>
    <xf numFmtId="2" fontId="1" fillId="33" borderId="35" xfId="0" applyNumberFormat="1" applyFont="1" applyFill="1" applyBorder="1" applyAlignment="1">
      <alignment horizontal="center"/>
    </xf>
    <xf numFmtId="2" fontId="1" fillId="0" borderId="36" xfId="0" applyNumberFormat="1" applyFont="1" applyBorder="1" applyAlignment="1" quotePrefix="1">
      <alignment horizontal="center"/>
    </xf>
    <xf numFmtId="14" fontId="0" fillId="0" borderId="0" xfId="0" applyNumberFormat="1" applyAlignment="1">
      <alignment horizontal="center"/>
    </xf>
    <xf numFmtId="0" fontId="11" fillId="0" borderId="0" xfId="0" applyFont="1" applyAlignment="1">
      <alignment horizontal="left"/>
    </xf>
    <xf numFmtId="15" fontId="31" fillId="0" borderId="0" xfId="0" applyNumberFormat="1" applyFont="1" applyAlignment="1" quotePrefix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1076325</xdr:colOff>
      <xdr:row>3</xdr:row>
      <xdr:rowOff>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076325" cy="1409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276225</xdr:colOff>
      <xdr:row>3</xdr:row>
      <xdr:rowOff>0</xdr:rowOff>
    </xdr:to>
    <xdr:pic>
      <xdr:nvPicPr>
        <xdr:cNvPr id="2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0"/>
          <a:ext cx="1076325" cy="1409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342900</xdr:colOff>
      <xdr:row>0</xdr:row>
      <xdr:rowOff>19050</xdr:rowOff>
    </xdr:from>
    <xdr:to>
      <xdr:col>3</xdr:col>
      <xdr:colOff>47625</xdr:colOff>
      <xdr:row>7</xdr:row>
      <xdr:rowOff>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9050"/>
          <a:ext cx="1076325" cy="1400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19</xdr:col>
      <xdr:colOff>9525</xdr:colOff>
      <xdr:row>7</xdr:row>
      <xdr:rowOff>9525</xdr:rowOff>
    </xdr:to>
    <xdr:pic>
      <xdr:nvPicPr>
        <xdr:cNvPr id="2" name="Afbeelding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39200" y="0"/>
          <a:ext cx="95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276225</xdr:colOff>
      <xdr:row>0</xdr:row>
      <xdr:rowOff>0</xdr:rowOff>
    </xdr:from>
    <xdr:to>
      <xdr:col>20</xdr:col>
      <xdr:colOff>609600</xdr:colOff>
      <xdr:row>6</xdr:row>
      <xdr:rowOff>142875</xdr:rowOff>
    </xdr:to>
    <xdr:pic>
      <xdr:nvPicPr>
        <xdr:cNvPr id="3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62975" y="0"/>
          <a:ext cx="1076325" cy="1390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342900</xdr:colOff>
      <xdr:row>0</xdr:row>
      <xdr:rowOff>19050</xdr:rowOff>
    </xdr:from>
    <xdr:to>
      <xdr:col>3</xdr:col>
      <xdr:colOff>47625</xdr:colOff>
      <xdr:row>7</xdr:row>
      <xdr:rowOff>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9050"/>
          <a:ext cx="1076325" cy="1400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21</xdr:col>
      <xdr:colOff>0</xdr:colOff>
      <xdr:row>0</xdr:row>
      <xdr:rowOff>0</xdr:rowOff>
    </xdr:from>
    <xdr:to>
      <xdr:col>21</xdr:col>
      <xdr:colOff>9525</xdr:colOff>
      <xdr:row>7</xdr:row>
      <xdr:rowOff>9525</xdr:rowOff>
    </xdr:to>
    <xdr:pic>
      <xdr:nvPicPr>
        <xdr:cNvPr id="2" name="Afbeelding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0"/>
          <a:ext cx="95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0</xdr:row>
      <xdr:rowOff>0</xdr:rowOff>
    </xdr:from>
    <xdr:to>
      <xdr:col>20</xdr:col>
      <xdr:colOff>180975</xdr:colOff>
      <xdr:row>6</xdr:row>
      <xdr:rowOff>152400</xdr:rowOff>
    </xdr:to>
    <xdr:pic>
      <xdr:nvPicPr>
        <xdr:cNvPr id="3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0"/>
          <a:ext cx="1076325" cy="1400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342900</xdr:colOff>
      <xdr:row>0</xdr:row>
      <xdr:rowOff>19050</xdr:rowOff>
    </xdr:from>
    <xdr:to>
      <xdr:col>2</xdr:col>
      <xdr:colOff>1314450</xdr:colOff>
      <xdr:row>6</xdr:row>
      <xdr:rowOff>38100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9050"/>
          <a:ext cx="971550" cy="1400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9525</xdr:colOff>
      <xdr:row>6</xdr:row>
      <xdr:rowOff>47625</xdr:rowOff>
    </xdr:to>
    <xdr:pic>
      <xdr:nvPicPr>
        <xdr:cNvPr id="2" name="Afbeelding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0" y="0"/>
          <a:ext cx="95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57150</xdr:colOff>
      <xdr:row>0</xdr:row>
      <xdr:rowOff>19050</xdr:rowOff>
    </xdr:from>
    <xdr:to>
      <xdr:col>22</xdr:col>
      <xdr:colOff>0</xdr:colOff>
      <xdr:row>6</xdr:row>
      <xdr:rowOff>38100</xdr:rowOff>
    </xdr:to>
    <xdr:pic>
      <xdr:nvPicPr>
        <xdr:cNvPr id="3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9050"/>
          <a:ext cx="971550" cy="1400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0</xdr:colOff>
      <xdr:row>0</xdr:row>
      <xdr:rowOff>0</xdr:rowOff>
    </xdr:from>
    <xdr:to>
      <xdr:col>21</xdr:col>
      <xdr:colOff>9525</xdr:colOff>
      <xdr:row>6</xdr:row>
      <xdr:rowOff>123825</xdr:rowOff>
    </xdr:to>
    <xdr:pic>
      <xdr:nvPicPr>
        <xdr:cNvPr id="1" name="Afbeelding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0"/>
          <a:ext cx="95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0</xdr:row>
      <xdr:rowOff>0</xdr:rowOff>
    </xdr:from>
    <xdr:to>
      <xdr:col>2</xdr:col>
      <xdr:colOff>1019175</xdr:colOff>
      <xdr:row>6</xdr:row>
      <xdr:rowOff>47625</xdr:rowOff>
    </xdr:to>
    <xdr:pic>
      <xdr:nvPicPr>
        <xdr:cNvPr id="2" name="Afbeelding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0"/>
          <a:ext cx="1076325" cy="1352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20</xdr:col>
      <xdr:colOff>352425</xdr:colOff>
      <xdr:row>0</xdr:row>
      <xdr:rowOff>28575</xdr:rowOff>
    </xdr:from>
    <xdr:to>
      <xdr:col>24</xdr:col>
      <xdr:colOff>114300</xdr:colOff>
      <xdr:row>6</xdr:row>
      <xdr:rowOff>104775</xdr:rowOff>
    </xdr:to>
    <xdr:pic>
      <xdr:nvPicPr>
        <xdr:cNvPr id="3" name="Afbeelding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4525" y="28575"/>
          <a:ext cx="11049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352425</xdr:colOff>
      <xdr:row>0</xdr:row>
      <xdr:rowOff>19050</xdr:rowOff>
    </xdr:from>
    <xdr:to>
      <xdr:col>2</xdr:col>
      <xdr:colOff>1352550</xdr:colOff>
      <xdr:row>6</xdr:row>
      <xdr:rowOff>133350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19050"/>
          <a:ext cx="1000125" cy="1390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19</xdr:col>
      <xdr:colOff>9525</xdr:colOff>
      <xdr:row>6</xdr:row>
      <xdr:rowOff>142875</xdr:rowOff>
    </xdr:to>
    <xdr:pic>
      <xdr:nvPicPr>
        <xdr:cNvPr id="2" name="Afbeelding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20175" y="0"/>
          <a:ext cx="95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18</xdr:col>
      <xdr:colOff>114300</xdr:colOff>
      <xdr:row>6</xdr:row>
      <xdr:rowOff>123825</xdr:rowOff>
    </xdr:to>
    <xdr:pic>
      <xdr:nvPicPr>
        <xdr:cNvPr id="3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0"/>
          <a:ext cx="1009650" cy="1400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7"/>
  <sheetViews>
    <sheetView workbookViewId="0" topLeftCell="A1">
      <selection activeCell="N34" sqref="N34"/>
    </sheetView>
  </sheetViews>
  <sheetFormatPr defaultColWidth="9.140625" defaultRowHeight="12.75"/>
  <cols>
    <col min="1" max="1" width="4.28125" style="1" customWidth="1"/>
    <col min="2" max="2" width="21.421875" style="0" customWidth="1"/>
    <col min="3" max="6" width="9.140625" style="2" customWidth="1"/>
    <col min="7" max="7" width="1.8515625" style="0" customWidth="1"/>
    <col min="8" max="8" width="10.8515625" style="2" customWidth="1"/>
    <col min="9" max="9" width="1.421875" style="0" customWidth="1"/>
    <col min="10" max="10" width="12.00390625" style="0" customWidth="1"/>
    <col min="11" max="11" width="11.00390625" style="0" customWidth="1"/>
    <col min="14" max="14" width="21.28125" style="0" customWidth="1"/>
    <col min="15" max="15" width="7.140625" style="0" customWidth="1"/>
  </cols>
  <sheetData>
    <row r="1" ht="41.25" customHeight="1"/>
    <row r="2" ht="15" customHeight="1">
      <c r="C2" s="72" t="s">
        <v>67</v>
      </c>
    </row>
    <row r="3" ht="54.75" customHeight="1"/>
    <row r="4" spans="1:8" ht="13.5" thickBot="1">
      <c r="A4" s="1" t="s">
        <v>0</v>
      </c>
      <c r="G4" s="3"/>
      <c r="H4" s="4">
        <f ca="1">TODAY()</f>
        <v>41931</v>
      </c>
    </row>
    <row r="5" spans="1:11" s="1" customFormat="1" ht="13.5" thickBot="1">
      <c r="A5" s="5"/>
      <c r="B5" s="5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5"/>
      <c r="H5" s="6" t="s">
        <v>6</v>
      </c>
      <c r="I5" s="5"/>
      <c r="J5" s="5" t="s">
        <v>7</v>
      </c>
      <c r="K5" s="5" t="s">
        <v>8</v>
      </c>
    </row>
    <row r="6" spans="1:11" ht="5.25" customHeight="1" thickBot="1">
      <c r="A6" s="5"/>
      <c r="B6" s="7"/>
      <c r="C6" s="8"/>
      <c r="D6" s="8"/>
      <c r="E6" s="8"/>
      <c r="F6" s="8"/>
      <c r="G6" s="7"/>
      <c r="H6" s="8"/>
      <c r="I6" s="7"/>
      <c r="J6" s="7"/>
      <c r="K6" s="7"/>
    </row>
    <row r="7" spans="1:13" ht="13.5" thickBot="1">
      <c r="A7" s="5" t="s">
        <v>9</v>
      </c>
      <c r="B7" s="5" t="s">
        <v>10</v>
      </c>
      <c r="C7" s="8"/>
      <c r="D7" s="8"/>
      <c r="E7" s="8"/>
      <c r="F7" s="8"/>
      <c r="G7" s="7"/>
      <c r="H7" s="8"/>
      <c r="I7" s="7"/>
      <c r="J7" s="7"/>
      <c r="K7" s="7"/>
      <c r="L7" s="9"/>
      <c r="M7" s="10"/>
    </row>
    <row r="8" spans="1:13" ht="6" customHeight="1" thickBot="1">
      <c r="A8" s="5"/>
      <c r="B8" s="7"/>
      <c r="C8" s="8"/>
      <c r="D8" s="8"/>
      <c r="E8" s="8"/>
      <c r="F8" s="8"/>
      <c r="G8" s="7"/>
      <c r="H8" s="8"/>
      <c r="I8" s="7"/>
      <c r="J8" s="7"/>
      <c r="K8" s="7"/>
      <c r="L8" s="9"/>
      <c r="M8" s="10"/>
    </row>
    <row r="9" spans="1:15" ht="13.5" thickBot="1">
      <c r="A9" s="5">
        <v>1</v>
      </c>
      <c r="B9" s="7" t="s">
        <v>64</v>
      </c>
      <c r="C9" s="8">
        <v>219.56</v>
      </c>
      <c r="D9" s="8">
        <v>230.35</v>
      </c>
      <c r="E9" s="8">
        <v>223.84</v>
      </c>
      <c r="F9" s="8">
        <v>222.06</v>
      </c>
      <c r="G9" s="8"/>
      <c r="H9" s="8">
        <f aca="true" t="shared" si="0" ref="H9:H18">IF(SUM(D9:F9)=0,"",(SUM(D9:E9)+MAX(C9,F9))/3)</f>
        <v>225.41666666666666</v>
      </c>
      <c r="I9" s="8"/>
      <c r="J9" s="8">
        <v>229.13</v>
      </c>
      <c r="K9" s="8">
        <f aca="true" t="shared" si="1" ref="K9:K19">IF(SUM(H9,H9,H9,J9,J9)/5=0,"",SUM(H9,H9,H9,J9,J9)/5)</f>
        <v>226.902</v>
      </c>
      <c r="L9" s="11"/>
      <c r="M9" s="10"/>
      <c r="N9" s="12"/>
      <c r="O9" s="12"/>
    </row>
    <row r="10" spans="1:15" ht="13.5" thickBot="1">
      <c r="A10" s="5">
        <v>2</v>
      </c>
      <c r="B10" s="7" t="s">
        <v>63</v>
      </c>
      <c r="C10" s="8">
        <v>219.17</v>
      </c>
      <c r="D10" s="8">
        <v>223.04</v>
      </c>
      <c r="E10" s="8">
        <v>216.47</v>
      </c>
      <c r="F10" s="8">
        <v>206.6</v>
      </c>
      <c r="G10" s="8"/>
      <c r="H10" s="8">
        <f t="shared" si="0"/>
        <v>219.55999999999997</v>
      </c>
      <c r="I10" s="8"/>
      <c r="J10" s="8">
        <v>224.4</v>
      </c>
      <c r="K10" s="8">
        <f t="shared" si="1"/>
        <v>221.496</v>
      </c>
      <c r="L10" s="9"/>
      <c r="M10" s="13"/>
      <c r="N10" s="12"/>
      <c r="O10" s="12"/>
    </row>
    <row r="11" spans="1:15" ht="13.5" thickBot="1">
      <c r="A11" s="5">
        <v>3</v>
      </c>
      <c r="B11" s="7" t="s">
        <v>52</v>
      </c>
      <c r="C11" s="8"/>
      <c r="D11" s="8">
        <v>224.25</v>
      </c>
      <c r="E11" s="8">
        <v>221.13</v>
      </c>
      <c r="F11" s="8">
        <v>215.46</v>
      </c>
      <c r="G11" s="8"/>
      <c r="H11" s="8">
        <f t="shared" si="0"/>
        <v>220.28</v>
      </c>
      <c r="I11" s="8"/>
      <c r="J11" s="8">
        <v>223.04</v>
      </c>
      <c r="K11" s="8">
        <f t="shared" si="1"/>
        <v>221.38400000000001</v>
      </c>
      <c r="L11" s="9"/>
      <c r="M11" s="13"/>
      <c r="N11" s="12"/>
      <c r="O11" s="12"/>
    </row>
    <row r="12" spans="1:15" ht="13.5" thickBot="1">
      <c r="A12" s="5">
        <v>4</v>
      </c>
      <c r="B12" s="7" t="s">
        <v>54</v>
      </c>
      <c r="C12" s="8">
        <v>212.86</v>
      </c>
      <c r="D12" s="14">
        <v>224.56</v>
      </c>
      <c r="E12" s="8">
        <v>218.87</v>
      </c>
      <c r="F12" s="8">
        <v>204.31</v>
      </c>
      <c r="G12" s="8"/>
      <c r="H12" s="8">
        <f t="shared" si="0"/>
        <v>218.76333333333332</v>
      </c>
      <c r="I12" s="8"/>
      <c r="J12" s="8">
        <v>220.03</v>
      </c>
      <c r="K12" s="8">
        <f t="shared" si="1"/>
        <v>219.26999999999998</v>
      </c>
      <c r="L12" s="9"/>
      <c r="M12" s="13"/>
      <c r="N12" s="12"/>
      <c r="O12" s="12"/>
    </row>
    <row r="13" spans="1:15" ht="13.5" thickBot="1">
      <c r="A13" s="5">
        <v>5</v>
      </c>
      <c r="B13" s="7" t="s">
        <v>53</v>
      </c>
      <c r="C13" s="8">
        <v>205.17</v>
      </c>
      <c r="D13" s="8">
        <v>214.33</v>
      </c>
      <c r="E13" s="8">
        <v>210.1</v>
      </c>
      <c r="F13" s="8"/>
      <c r="G13" s="8"/>
      <c r="H13" s="8">
        <f t="shared" si="0"/>
        <v>209.86666666666667</v>
      </c>
      <c r="I13" s="8"/>
      <c r="J13" s="8">
        <v>207.81</v>
      </c>
      <c r="K13" s="8">
        <f t="shared" si="1"/>
        <v>209.044</v>
      </c>
      <c r="N13" s="12"/>
      <c r="O13" s="12"/>
    </row>
    <row r="14" spans="1:15" ht="13.5" thickBot="1">
      <c r="A14" s="5">
        <v>6</v>
      </c>
      <c r="B14" s="7" t="s">
        <v>59</v>
      </c>
      <c r="C14" s="8">
        <v>200.31</v>
      </c>
      <c r="D14" s="8">
        <v>211.08</v>
      </c>
      <c r="E14" s="8">
        <v>198.95</v>
      </c>
      <c r="F14" s="8"/>
      <c r="G14" s="8"/>
      <c r="H14" s="8">
        <f t="shared" si="0"/>
        <v>203.44666666666663</v>
      </c>
      <c r="I14" s="8"/>
      <c r="J14" s="8">
        <v>212.22</v>
      </c>
      <c r="K14" s="8">
        <f t="shared" si="1"/>
        <v>206.956</v>
      </c>
      <c r="N14" s="12"/>
      <c r="O14" s="12"/>
    </row>
    <row r="15" spans="1:15" ht="13.5" thickBot="1">
      <c r="A15" s="5">
        <v>7</v>
      </c>
      <c r="B15" s="7" t="s">
        <v>87</v>
      </c>
      <c r="C15" s="8">
        <v>202.86</v>
      </c>
      <c r="D15" s="7">
        <v>212.76</v>
      </c>
      <c r="E15" s="8">
        <v>195.59</v>
      </c>
      <c r="F15" s="8"/>
      <c r="G15" s="8"/>
      <c r="H15" s="8">
        <f t="shared" si="0"/>
        <v>203.73666666666668</v>
      </c>
      <c r="I15" s="8"/>
      <c r="J15" s="8">
        <v>206.11</v>
      </c>
      <c r="K15" s="8">
        <f t="shared" si="1"/>
        <v>204.686</v>
      </c>
      <c r="N15" s="12"/>
      <c r="O15" s="12"/>
    </row>
    <row r="16" spans="1:15" ht="13.5" thickBot="1">
      <c r="A16" s="5">
        <v>8</v>
      </c>
      <c r="B16" s="7" t="s">
        <v>48</v>
      </c>
      <c r="C16" s="8">
        <v>192.32</v>
      </c>
      <c r="D16" s="7">
        <v>202.53</v>
      </c>
      <c r="E16" s="8">
        <v>190.83</v>
      </c>
      <c r="F16" s="8"/>
      <c r="G16" s="8"/>
      <c r="H16" s="8">
        <f t="shared" si="0"/>
        <v>195.2266666666667</v>
      </c>
      <c r="I16" s="8"/>
      <c r="J16" s="8">
        <v>204.73</v>
      </c>
      <c r="K16" s="8">
        <f t="shared" si="1"/>
        <v>199.02800000000002</v>
      </c>
      <c r="N16" s="12"/>
      <c r="O16" s="12"/>
    </row>
    <row r="17" spans="1:15" ht="13.5" thickBot="1">
      <c r="A17" s="5">
        <v>9</v>
      </c>
      <c r="B17" s="7" t="s">
        <v>60</v>
      </c>
      <c r="C17" s="8">
        <v>191.29</v>
      </c>
      <c r="D17" s="8">
        <v>197.75</v>
      </c>
      <c r="E17" s="8">
        <v>186.75</v>
      </c>
      <c r="F17" s="8"/>
      <c r="G17" s="8"/>
      <c r="H17" s="8">
        <f t="shared" si="0"/>
        <v>191.92999999999998</v>
      </c>
      <c r="I17" s="8"/>
      <c r="J17" s="8">
        <v>192.61</v>
      </c>
      <c r="K17" s="8">
        <f t="shared" si="1"/>
        <v>192.202</v>
      </c>
      <c r="N17" s="12"/>
      <c r="O17" s="12"/>
    </row>
    <row r="18" spans="1:15" ht="13.5" thickBot="1">
      <c r="A18" s="5">
        <v>10</v>
      </c>
      <c r="B18" s="7" t="s">
        <v>111</v>
      </c>
      <c r="C18" s="8">
        <v>200.59</v>
      </c>
      <c r="D18" s="7">
        <v>202.53</v>
      </c>
      <c r="E18" s="8">
        <v>204.62</v>
      </c>
      <c r="F18" s="8"/>
      <c r="G18" s="8"/>
      <c r="H18" s="8">
        <f t="shared" si="0"/>
        <v>202.58</v>
      </c>
      <c r="I18" s="8"/>
      <c r="J18" s="8"/>
      <c r="K18" s="8">
        <f t="shared" si="1"/>
        <v>121.548</v>
      </c>
      <c r="N18" s="12"/>
      <c r="O18" s="12"/>
    </row>
    <row r="19" spans="1:15" ht="13.5" thickBot="1">
      <c r="A19" s="5">
        <v>11</v>
      </c>
      <c r="B19" s="7" t="s">
        <v>101</v>
      </c>
      <c r="C19" s="8">
        <v>196.48</v>
      </c>
      <c r="D19" s="7"/>
      <c r="E19" s="8"/>
      <c r="F19" s="8"/>
      <c r="G19" s="8"/>
      <c r="H19" s="8">
        <f>(SUM(D19:E19)+MAX(C19,F19))/3</f>
        <v>65.49333333333333</v>
      </c>
      <c r="I19" s="8"/>
      <c r="J19" s="8"/>
      <c r="K19" s="8">
        <f t="shared" si="1"/>
        <v>39.29599999999999</v>
      </c>
      <c r="N19" s="12"/>
      <c r="O19" s="12"/>
    </row>
    <row r="20" spans="1:15" ht="13.5" thickBot="1">
      <c r="A20" s="5"/>
      <c r="B20" s="7"/>
      <c r="C20" s="8"/>
      <c r="D20" s="8"/>
      <c r="E20" s="8"/>
      <c r="F20" s="8"/>
      <c r="G20" s="8"/>
      <c r="H20" s="8"/>
      <c r="I20" s="8"/>
      <c r="J20" s="8"/>
      <c r="K20" s="8"/>
      <c r="N20" s="12"/>
      <c r="O20" s="12"/>
    </row>
    <row r="21" spans="1:15" s="1" customFormat="1" ht="13.5" thickBot="1">
      <c r="A21" s="5" t="s">
        <v>11</v>
      </c>
      <c r="B21" s="5" t="s">
        <v>12</v>
      </c>
      <c r="C21" s="6"/>
      <c r="D21" s="6"/>
      <c r="E21" s="6"/>
      <c r="F21" s="6"/>
      <c r="G21" s="6"/>
      <c r="H21" s="8">
        <f aca="true" t="shared" si="2" ref="H21:H38">IF(SUM(D21:F21)=0,"",(SUM(D21:E21)+MAX(C21,F21))/3)</f>
      </c>
      <c r="I21" s="6"/>
      <c r="J21" s="6"/>
      <c r="K21" s="8">
        <f aca="true" t="shared" si="3" ref="K21:K38">IF(SUM(H21,H21,H21,J21,J21)/5=0,"",SUM(H21,H21,H21,J21,J21)/5)</f>
      </c>
      <c r="N21" s="12"/>
      <c r="O21" s="12"/>
    </row>
    <row r="22" spans="1:15" s="1" customFormat="1" ht="6" customHeight="1" thickBot="1">
      <c r="A22" s="5"/>
      <c r="B22" s="5"/>
      <c r="C22" s="6"/>
      <c r="D22" s="6"/>
      <c r="E22" s="6"/>
      <c r="F22" s="6"/>
      <c r="G22" s="6"/>
      <c r="H22" s="8">
        <f t="shared" si="2"/>
      </c>
      <c r="I22" s="6"/>
      <c r="J22" s="6"/>
      <c r="K22" s="8">
        <f t="shared" si="3"/>
      </c>
      <c r="N22" s="12"/>
      <c r="O22" s="12"/>
    </row>
    <row r="23" spans="1:15" ht="13.5" thickBot="1">
      <c r="A23" s="5">
        <v>1</v>
      </c>
      <c r="B23" s="7" t="s">
        <v>56</v>
      </c>
      <c r="C23" s="8">
        <v>203.71</v>
      </c>
      <c r="D23" s="8">
        <v>203.41</v>
      </c>
      <c r="E23" s="8">
        <v>200.96</v>
      </c>
      <c r="F23" s="8">
        <v>189.7</v>
      </c>
      <c r="G23" s="8"/>
      <c r="H23" s="8">
        <f t="shared" si="2"/>
        <v>202.69333333333336</v>
      </c>
      <c r="I23" s="8"/>
      <c r="J23" s="8">
        <v>200.69</v>
      </c>
      <c r="K23" s="8">
        <f t="shared" si="3"/>
        <v>201.892</v>
      </c>
      <c r="N23" s="12"/>
      <c r="O23" s="12"/>
    </row>
    <row r="24" spans="1:15" ht="13.5" thickBot="1">
      <c r="A24" s="5">
        <v>2</v>
      </c>
      <c r="B24" s="7" t="s">
        <v>62</v>
      </c>
      <c r="C24" s="8">
        <v>199.5</v>
      </c>
      <c r="D24" s="8">
        <v>195.3</v>
      </c>
      <c r="E24" s="8">
        <v>192.4</v>
      </c>
      <c r="F24" s="8">
        <v>186.95</v>
      </c>
      <c r="G24" s="8"/>
      <c r="H24" s="8">
        <f t="shared" si="2"/>
        <v>195.73333333333335</v>
      </c>
      <c r="I24" s="8"/>
      <c r="J24" s="8">
        <v>197.86</v>
      </c>
      <c r="K24" s="8">
        <f t="shared" si="3"/>
        <v>196.584</v>
      </c>
      <c r="N24" s="12"/>
      <c r="O24" s="12"/>
    </row>
    <row r="25" spans="1:15" ht="13.5" thickBot="1">
      <c r="A25" s="5">
        <v>3</v>
      </c>
      <c r="B25" s="7" t="s">
        <v>72</v>
      </c>
      <c r="C25" s="8">
        <v>195.91</v>
      </c>
      <c r="D25" s="8">
        <v>190.46</v>
      </c>
      <c r="E25" s="8">
        <v>180.23</v>
      </c>
      <c r="F25" s="8"/>
      <c r="G25" s="8"/>
      <c r="H25" s="8">
        <f t="shared" si="2"/>
        <v>188.86666666666667</v>
      </c>
      <c r="I25" s="8"/>
      <c r="J25" s="8">
        <v>199.68</v>
      </c>
      <c r="K25" s="8">
        <f t="shared" si="3"/>
        <v>193.192</v>
      </c>
      <c r="N25" s="12"/>
      <c r="O25" s="12"/>
    </row>
    <row r="26" spans="1:14" ht="13.5" thickBot="1">
      <c r="A26" s="5">
        <v>4</v>
      </c>
      <c r="B26" s="7" t="s">
        <v>58</v>
      </c>
      <c r="C26" s="7">
        <v>185.51</v>
      </c>
      <c r="D26" s="8">
        <v>192.6</v>
      </c>
      <c r="E26" s="8">
        <v>174</v>
      </c>
      <c r="F26" s="8"/>
      <c r="G26" s="8"/>
      <c r="H26" s="8">
        <f t="shared" si="2"/>
        <v>184.03666666666666</v>
      </c>
      <c r="I26" s="8"/>
      <c r="J26" s="8">
        <v>183.65</v>
      </c>
      <c r="K26" s="8">
        <f t="shared" si="3"/>
        <v>183.882</v>
      </c>
      <c r="N26" s="12"/>
    </row>
    <row r="27" spans="1:14" ht="13.5" thickBot="1">
      <c r="A27" s="5">
        <v>5</v>
      </c>
      <c r="B27" s="7" t="s">
        <v>77</v>
      </c>
      <c r="C27" s="8">
        <v>185.68</v>
      </c>
      <c r="D27" s="8">
        <v>185.83</v>
      </c>
      <c r="E27" s="8">
        <v>170.53</v>
      </c>
      <c r="F27" s="8"/>
      <c r="G27" s="8"/>
      <c r="H27" s="8">
        <f t="shared" si="2"/>
        <v>180.67999999999998</v>
      </c>
      <c r="I27" s="8"/>
      <c r="J27" s="8">
        <v>175.45</v>
      </c>
      <c r="K27" s="8">
        <f t="shared" si="3"/>
        <v>178.58800000000002</v>
      </c>
      <c r="N27" s="12"/>
    </row>
    <row r="28" spans="1:14" ht="13.5" thickBot="1">
      <c r="A28" s="5">
        <v>6</v>
      </c>
      <c r="B28" s="7" t="s">
        <v>41</v>
      </c>
      <c r="C28" s="8">
        <v>172.11</v>
      </c>
      <c r="D28" s="8">
        <v>180.57</v>
      </c>
      <c r="E28" s="8">
        <v>171.02</v>
      </c>
      <c r="F28" s="8"/>
      <c r="G28" s="8"/>
      <c r="H28" s="8">
        <f t="shared" si="2"/>
        <v>174.5666666666667</v>
      </c>
      <c r="I28" s="8"/>
      <c r="J28" s="8">
        <v>176.25</v>
      </c>
      <c r="K28" s="8">
        <f t="shared" si="3"/>
        <v>175.24</v>
      </c>
      <c r="N28" s="12"/>
    </row>
    <row r="29" spans="1:14" ht="13.5" thickBot="1">
      <c r="A29" s="5">
        <v>7</v>
      </c>
      <c r="B29" s="7" t="s">
        <v>57</v>
      </c>
      <c r="C29" s="8">
        <v>164.95</v>
      </c>
      <c r="D29" s="8">
        <v>196.75</v>
      </c>
      <c r="E29" s="8">
        <v>169.67</v>
      </c>
      <c r="F29" s="8"/>
      <c r="G29" s="8"/>
      <c r="H29" s="8">
        <f t="shared" si="2"/>
        <v>177.1233333333333</v>
      </c>
      <c r="I29" s="8"/>
      <c r="J29" s="8">
        <v>164.09</v>
      </c>
      <c r="K29" s="8">
        <f t="shared" si="3"/>
        <v>171.91</v>
      </c>
      <c r="N29" s="12"/>
    </row>
    <row r="30" spans="1:14" ht="13.5" thickBot="1">
      <c r="A30" s="5">
        <v>8</v>
      </c>
      <c r="B30" s="7" t="s">
        <v>43</v>
      </c>
      <c r="C30" s="7">
        <v>176.7</v>
      </c>
      <c r="D30" s="8">
        <v>180.47</v>
      </c>
      <c r="E30" s="8">
        <v>163.9</v>
      </c>
      <c r="F30" s="8"/>
      <c r="G30" s="8"/>
      <c r="H30" s="8">
        <f t="shared" si="2"/>
        <v>173.68999999999997</v>
      </c>
      <c r="I30" s="8"/>
      <c r="J30" s="8">
        <v>163.06</v>
      </c>
      <c r="K30" s="8">
        <f t="shared" si="3"/>
        <v>169.43799999999996</v>
      </c>
      <c r="N30" s="12"/>
    </row>
    <row r="31" spans="1:14" ht="13.5" thickBot="1">
      <c r="A31" s="5">
        <v>9</v>
      </c>
      <c r="B31" s="7" t="s">
        <v>42</v>
      </c>
      <c r="C31" s="8">
        <v>170.66</v>
      </c>
      <c r="D31" s="8">
        <v>169.52</v>
      </c>
      <c r="E31" s="8">
        <v>161.65</v>
      </c>
      <c r="F31" s="8"/>
      <c r="G31" s="8"/>
      <c r="H31" s="8">
        <f t="shared" si="2"/>
        <v>167.27666666666667</v>
      </c>
      <c r="I31" s="8"/>
      <c r="J31" s="8">
        <v>167.11</v>
      </c>
      <c r="K31" s="8">
        <f t="shared" si="3"/>
        <v>167.21</v>
      </c>
      <c r="N31" s="12"/>
    </row>
    <row r="32" spans="1:14" ht="13.5" thickBot="1">
      <c r="A32" s="5">
        <v>10</v>
      </c>
      <c r="B32" s="7" t="s">
        <v>46</v>
      </c>
      <c r="C32" s="8"/>
      <c r="D32" s="8">
        <v>186.56</v>
      </c>
      <c r="E32" s="8">
        <v>186.66</v>
      </c>
      <c r="F32" s="8"/>
      <c r="G32" s="8"/>
      <c r="H32" s="8">
        <f t="shared" si="2"/>
        <v>124.40666666666668</v>
      </c>
      <c r="I32" s="8"/>
      <c r="J32" s="8">
        <v>188.06</v>
      </c>
      <c r="K32" s="8">
        <f t="shared" si="3"/>
        <v>149.868</v>
      </c>
      <c r="N32" s="12"/>
    </row>
    <row r="33" spans="1:14" ht="13.5" thickBot="1">
      <c r="A33" s="5">
        <v>11</v>
      </c>
      <c r="B33" s="7" t="s">
        <v>40</v>
      </c>
      <c r="C33" s="8"/>
      <c r="D33" s="8">
        <v>183.47</v>
      </c>
      <c r="E33" s="8">
        <v>186.94</v>
      </c>
      <c r="F33" s="8"/>
      <c r="G33" s="8"/>
      <c r="H33" s="8">
        <f t="shared" si="2"/>
        <v>123.46999999999998</v>
      </c>
      <c r="I33" s="8"/>
      <c r="J33" s="8">
        <v>186.42</v>
      </c>
      <c r="K33" s="8">
        <f t="shared" si="3"/>
        <v>148.64999999999998</v>
      </c>
      <c r="N33" s="12"/>
    </row>
    <row r="34" spans="1:14" ht="13.5" thickBot="1">
      <c r="A34" s="5">
        <v>12</v>
      </c>
      <c r="B34" s="7" t="s">
        <v>51</v>
      </c>
      <c r="C34" s="7"/>
      <c r="D34" s="8">
        <v>158.55</v>
      </c>
      <c r="E34" s="8">
        <v>161.55</v>
      </c>
      <c r="F34" s="8"/>
      <c r="G34" s="8"/>
      <c r="H34" s="8">
        <f t="shared" si="2"/>
        <v>106.7</v>
      </c>
      <c r="I34" s="8"/>
      <c r="J34" s="8"/>
      <c r="K34" s="8">
        <f t="shared" si="3"/>
        <v>64.02000000000001</v>
      </c>
      <c r="N34" s="12"/>
    </row>
    <row r="35" spans="1:14" ht="13.5" hidden="1" thickBot="1">
      <c r="A35" s="5">
        <v>12</v>
      </c>
      <c r="B35" s="7"/>
      <c r="C35" s="7"/>
      <c r="D35" s="8"/>
      <c r="E35" s="7"/>
      <c r="F35" s="8"/>
      <c r="G35" s="8"/>
      <c r="H35" s="8">
        <f t="shared" si="2"/>
      </c>
      <c r="I35" s="8"/>
      <c r="J35" s="8"/>
      <c r="K35" s="8">
        <f t="shared" si="3"/>
      </c>
      <c r="N35" s="12"/>
    </row>
    <row r="36" spans="1:11" ht="13.5" hidden="1" thickBot="1">
      <c r="A36" s="5">
        <v>13</v>
      </c>
      <c r="B36" s="7"/>
      <c r="C36" s="7"/>
      <c r="D36" s="8"/>
      <c r="E36" s="8"/>
      <c r="F36" s="8"/>
      <c r="G36" s="8"/>
      <c r="H36" s="8">
        <f t="shared" si="2"/>
      </c>
      <c r="I36" s="8"/>
      <c r="J36" s="8"/>
      <c r="K36" s="8">
        <f t="shared" si="3"/>
      </c>
    </row>
    <row r="37" spans="1:14" ht="13.5" thickBot="1">
      <c r="A37" s="5">
        <v>13</v>
      </c>
      <c r="B37" s="7" t="s">
        <v>83</v>
      </c>
      <c r="C37" s="8"/>
      <c r="D37" s="8">
        <v>169.04</v>
      </c>
      <c r="E37" s="8">
        <v>150.25</v>
      </c>
      <c r="F37" s="8"/>
      <c r="G37" s="8"/>
      <c r="H37" s="8">
        <f t="shared" si="2"/>
        <v>106.42999999999999</v>
      </c>
      <c r="I37" s="8"/>
      <c r="J37" s="8"/>
      <c r="K37" s="8">
        <f t="shared" si="3"/>
        <v>63.85799999999999</v>
      </c>
      <c r="N37" s="12"/>
    </row>
    <row r="38" spans="1:14" ht="13.5" thickBot="1">
      <c r="A38" s="5">
        <v>14</v>
      </c>
      <c r="B38" s="7" t="s">
        <v>75</v>
      </c>
      <c r="C38" s="8"/>
      <c r="D38" s="8">
        <v>177.79</v>
      </c>
      <c r="E38" s="8"/>
      <c r="F38" s="8"/>
      <c r="G38" s="8"/>
      <c r="H38" s="8">
        <f t="shared" si="2"/>
        <v>59.26333333333333</v>
      </c>
      <c r="I38" s="8"/>
      <c r="J38" s="8"/>
      <c r="K38" s="8">
        <f t="shared" si="3"/>
        <v>35.558</v>
      </c>
      <c r="N38" s="12"/>
    </row>
    <row r="39" spans="1:11" ht="13.5" thickBot="1">
      <c r="A39" s="5">
        <v>15</v>
      </c>
      <c r="B39" s="7" t="s">
        <v>123</v>
      </c>
      <c r="C39" s="8"/>
      <c r="D39" s="8"/>
      <c r="E39" s="8"/>
      <c r="F39" s="8"/>
      <c r="G39" s="8"/>
      <c r="H39" s="8"/>
      <c r="I39" s="8"/>
      <c r="J39" s="8">
        <v>0</v>
      </c>
      <c r="K39" s="8">
        <v>0</v>
      </c>
    </row>
    <row r="40" spans="1:11" ht="7.5" customHeight="1" thickBot="1">
      <c r="A40" s="5"/>
      <c r="B40" s="7"/>
      <c r="C40" s="8"/>
      <c r="D40" s="8"/>
      <c r="E40" s="8"/>
      <c r="F40" s="8"/>
      <c r="G40" s="8"/>
      <c r="H40" s="8"/>
      <c r="I40" s="8"/>
      <c r="J40" s="8"/>
      <c r="K40" s="8"/>
    </row>
    <row r="41" spans="1:12" s="1" customFormat="1" ht="13.5" thickBot="1">
      <c r="A41" s="5" t="s">
        <v>13</v>
      </c>
      <c r="B41" s="5" t="s">
        <v>14</v>
      </c>
      <c r="C41" s="6"/>
      <c r="D41" s="6">
        <v>150</v>
      </c>
      <c r="E41" s="6"/>
      <c r="F41" s="6">
        <v>150</v>
      </c>
      <c r="G41" s="6"/>
      <c r="H41" s="6"/>
      <c r="I41" s="6"/>
      <c r="J41" s="6"/>
      <c r="K41" s="8"/>
      <c r="L41"/>
    </row>
    <row r="42" spans="1:11" s="1" customFormat="1" ht="6" customHeight="1" thickBot="1">
      <c r="A42" s="5"/>
      <c r="B42" s="5"/>
      <c r="C42" s="6"/>
      <c r="D42" s="6"/>
      <c r="E42" s="6"/>
      <c r="F42" s="6"/>
      <c r="G42" s="6"/>
      <c r="H42" s="6"/>
      <c r="I42" s="6"/>
      <c r="J42" s="6"/>
      <c r="K42" s="8"/>
    </row>
    <row r="43" spans="1:12" ht="13.5" thickBot="1">
      <c r="A43" s="5">
        <v>1</v>
      </c>
      <c r="B43" s="7" t="s">
        <v>81</v>
      </c>
      <c r="C43" s="8"/>
      <c r="D43" s="8">
        <v>150.1</v>
      </c>
      <c r="E43" s="8"/>
      <c r="F43" s="8">
        <v>141.37</v>
      </c>
      <c r="G43" s="8"/>
      <c r="H43" s="8">
        <f>SUM(D43,F43)/2</f>
        <v>145.735</v>
      </c>
      <c r="I43" s="8"/>
      <c r="J43" s="8">
        <v>153.53</v>
      </c>
      <c r="K43" s="8">
        <f>(D43+F43+J43+J43)/4</f>
        <v>149.6325</v>
      </c>
      <c r="L43" s="1"/>
    </row>
    <row r="44" spans="1:12" ht="13.5" thickBot="1">
      <c r="A44" s="5">
        <v>2</v>
      </c>
      <c r="B44" s="7" t="s">
        <v>61</v>
      </c>
      <c r="C44" s="8"/>
      <c r="D44" s="8">
        <v>123.26</v>
      </c>
      <c r="E44" s="8"/>
      <c r="F44" s="8">
        <v>121.89</v>
      </c>
      <c r="G44" s="8"/>
      <c r="H44" s="8">
        <f>SUM(D44,F44)/2</f>
        <v>122.575</v>
      </c>
      <c r="I44" s="8"/>
      <c r="J44" s="8"/>
      <c r="K44" s="8">
        <f>(D44+F44+J44+J44)/4</f>
        <v>61.2875</v>
      </c>
      <c r="L44" s="1"/>
    </row>
    <row r="45" spans="1:12" ht="13.5" thickBot="1">
      <c r="A45" s="5">
        <v>3</v>
      </c>
      <c r="B45" s="7" t="s">
        <v>98</v>
      </c>
      <c r="C45" s="8"/>
      <c r="D45" s="8">
        <v>114.62</v>
      </c>
      <c r="E45" s="8"/>
      <c r="F45" s="8"/>
      <c r="G45" s="8"/>
      <c r="H45" s="8">
        <f>SUM(D45,F45)/2</f>
        <v>57.31</v>
      </c>
      <c r="I45" s="8"/>
      <c r="J45" s="8"/>
      <c r="K45" s="8">
        <f>(D45+F45+J45+J45)/4</f>
        <v>28.655</v>
      </c>
      <c r="L45" s="1"/>
    </row>
    <row r="47" ht="15.75">
      <c r="B47" s="73"/>
    </row>
  </sheetData>
  <sheetProtection selectLockedCells="1" selectUnlockedCells="1"/>
  <printOptions/>
  <pageMargins left="0.7479166666666667" right="0.7479166666666667" top="0.9840277777777777" bottom="0.9840277777777777" header="0.5" footer="0.5"/>
  <pageSetup fitToHeight="1" fitToWidth="1" horizontalDpi="300" verticalDpi="300" orientation="portrait" paperSize="9" scale="81" r:id="rId2"/>
  <headerFooter alignWithMargins="0">
    <oddHeader>&amp;L&amp;"Arial,Vet"&amp;12Stand Belgische Surfcasting Club 2013 :</oddHeader>
    <oddFooter>&amp;C&amp;F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41"/>
  <sheetViews>
    <sheetView zoomScale="86" zoomScaleNormal="86" zoomScalePageLayoutView="0" workbookViewId="0" topLeftCell="A1">
      <selection activeCell="W19" sqref="W19"/>
    </sheetView>
  </sheetViews>
  <sheetFormatPr defaultColWidth="9.140625" defaultRowHeight="12.75"/>
  <cols>
    <col min="1" max="1" width="1.28515625" style="0" customWidth="1"/>
    <col min="2" max="2" width="3.28125" style="15" customWidth="1"/>
    <col min="3" max="3" width="20.57421875" style="0" customWidth="1"/>
    <col min="4" max="4" width="5.140625" style="15" customWidth="1"/>
    <col min="5" max="5" width="8.28125" style="18" customWidth="1"/>
    <col min="6" max="6" width="5.140625" style="15" customWidth="1"/>
    <col min="7" max="7" width="8.28125" style="18" customWidth="1"/>
    <col min="8" max="8" width="5.140625" style="15" customWidth="1"/>
    <col min="9" max="9" width="8.28125" style="18" customWidth="1"/>
    <col min="10" max="10" width="5.140625" style="16" customWidth="1"/>
    <col min="11" max="11" width="8.28125" style="18" customWidth="1"/>
    <col min="12" max="12" width="5.140625" style="16" customWidth="1"/>
    <col min="13" max="13" width="8.28125" style="18" customWidth="1"/>
    <col min="14" max="14" width="5.140625" style="16" customWidth="1"/>
    <col min="15" max="15" width="8.28125" style="18" customWidth="1"/>
    <col min="16" max="16" width="5.140625" style="16" customWidth="1"/>
    <col min="17" max="17" width="8.28125" style="18" customWidth="1"/>
    <col min="18" max="18" width="5.140625" style="16" customWidth="1"/>
    <col min="19" max="19" width="8.28125" style="18" customWidth="1"/>
    <col min="20" max="20" width="2.8515625" style="0" customWidth="1"/>
    <col min="21" max="21" width="9.28125" style="0" customWidth="1"/>
  </cols>
  <sheetData>
    <row r="1" spans="5:21" ht="12.75">
      <c r="E1" s="15"/>
      <c r="G1" s="15"/>
      <c r="I1" s="15"/>
      <c r="K1" s="15"/>
      <c r="M1" s="15"/>
      <c r="O1" s="15"/>
      <c r="Q1" s="15"/>
      <c r="S1" s="15"/>
      <c r="T1" s="16"/>
      <c r="U1" s="15"/>
    </row>
    <row r="2" spans="5:21" ht="20.25">
      <c r="E2" s="57"/>
      <c r="G2" s="15"/>
      <c r="I2" s="15"/>
      <c r="K2" s="15"/>
      <c r="M2" s="15"/>
      <c r="O2" s="15"/>
      <c r="Q2" s="15"/>
      <c r="S2" s="15"/>
      <c r="T2" s="16"/>
      <c r="U2" s="15"/>
    </row>
    <row r="3" spans="5:21" ht="27">
      <c r="E3" s="28" t="s">
        <v>33</v>
      </c>
      <c r="G3" s="15"/>
      <c r="I3" s="15"/>
      <c r="K3" s="15"/>
      <c r="M3" s="15"/>
      <c r="O3" s="15"/>
      <c r="Q3" s="15"/>
      <c r="S3" s="15"/>
      <c r="T3" s="16"/>
      <c r="U3" s="15"/>
    </row>
    <row r="4" spans="5:21" ht="12.75">
      <c r="E4" s="15"/>
      <c r="G4" s="15"/>
      <c r="I4" s="15"/>
      <c r="K4" s="15"/>
      <c r="M4" s="15"/>
      <c r="O4" s="15"/>
      <c r="Q4" s="15"/>
      <c r="S4" s="15"/>
      <c r="T4" s="16"/>
      <c r="U4" s="15"/>
    </row>
    <row r="5" spans="5:21" ht="12.75">
      <c r="E5" s="29" t="s">
        <v>68</v>
      </c>
      <c r="F5" s="29"/>
      <c r="G5" s="15"/>
      <c r="I5" s="15"/>
      <c r="K5" s="15"/>
      <c r="M5" s="15"/>
      <c r="O5" s="15"/>
      <c r="Q5" s="15"/>
      <c r="S5" s="15"/>
      <c r="T5" s="16"/>
      <c r="U5" s="15"/>
    </row>
    <row r="6" spans="5:21" ht="12.75">
      <c r="E6" s="15"/>
      <c r="F6" s="29"/>
      <c r="G6" s="15"/>
      <c r="I6" s="15"/>
      <c r="K6" s="15"/>
      <c r="M6" s="15"/>
      <c r="O6" s="15"/>
      <c r="Q6" s="15"/>
      <c r="S6" s="15"/>
      <c r="T6" s="16"/>
      <c r="U6" s="15"/>
    </row>
    <row r="7" spans="5:21" ht="13.5" thickBot="1">
      <c r="E7" s="15"/>
      <c r="F7" s="29"/>
      <c r="G7" s="15"/>
      <c r="I7" s="15"/>
      <c r="K7" s="15"/>
      <c r="M7" s="15"/>
      <c r="O7" s="15"/>
      <c r="Q7" s="15"/>
      <c r="S7" s="15"/>
      <c r="T7" s="16"/>
      <c r="U7" s="15"/>
    </row>
    <row r="8" spans="2:21" ht="13.5" thickTop="1">
      <c r="B8" s="30"/>
      <c r="C8" s="31"/>
      <c r="D8" s="32"/>
      <c r="E8" s="33" t="s">
        <v>15</v>
      </c>
      <c r="F8" s="34"/>
      <c r="G8" s="33" t="s">
        <v>16</v>
      </c>
      <c r="H8" s="34"/>
      <c r="I8" s="33" t="s">
        <v>17</v>
      </c>
      <c r="J8" s="34"/>
      <c r="K8" s="33" t="s">
        <v>18</v>
      </c>
      <c r="L8" s="34"/>
      <c r="M8" s="33" t="s">
        <v>19</v>
      </c>
      <c r="N8" s="34"/>
      <c r="O8" s="33" t="s">
        <v>20</v>
      </c>
      <c r="P8" s="34"/>
      <c r="Q8" s="33" t="s">
        <v>21</v>
      </c>
      <c r="R8" s="34"/>
      <c r="S8" s="33" t="s">
        <v>22</v>
      </c>
      <c r="T8" s="34"/>
      <c r="U8" s="34" t="s">
        <v>23</v>
      </c>
    </row>
    <row r="9" spans="2:21" ht="15.75" customHeight="1" thickBot="1">
      <c r="B9" s="35" t="s">
        <v>24</v>
      </c>
      <c r="C9" s="36" t="s">
        <v>32</v>
      </c>
      <c r="D9" s="37" t="s">
        <v>25</v>
      </c>
      <c r="E9" s="38" t="s">
        <v>26</v>
      </c>
      <c r="F9" s="37" t="s">
        <v>25</v>
      </c>
      <c r="G9" s="38" t="s">
        <v>26</v>
      </c>
      <c r="H9" s="37" t="s">
        <v>25</v>
      </c>
      <c r="I9" s="38" t="s">
        <v>26</v>
      </c>
      <c r="J9" s="37" t="s">
        <v>25</v>
      </c>
      <c r="K9" s="38" t="s">
        <v>26</v>
      </c>
      <c r="L9" s="37" t="s">
        <v>25</v>
      </c>
      <c r="M9" s="38" t="s">
        <v>26</v>
      </c>
      <c r="N9" s="37" t="s">
        <v>25</v>
      </c>
      <c r="O9" s="38" t="s">
        <v>26</v>
      </c>
      <c r="P9" s="37" t="s">
        <v>25</v>
      </c>
      <c r="Q9" s="38" t="s">
        <v>26</v>
      </c>
      <c r="R9" s="37" t="s">
        <v>25</v>
      </c>
      <c r="S9" s="38" t="s">
        <v>26</v>
      </c>
      <c r="T9" s="37"/>
      <c r="U9" s="38"/>
    </row>
    <row r="10" spans="2:23" ht="13.5" thickTop="1">
      <c r="B10" s="39">
        <v>1</v>
      </c>
      <c r="C10" s="40" t="s">
        <v>40</v>
      </c>
      <c r="D10" s="41"/>
      <c r="E10" s="42"/>
      <c r="F10" s="41"/>
      <c r="G10" s="42"/>
      <c r="H10" s="41"/>
      <c r="I10" s="43"/>
      <c r="J10" s="41"/>
      <c r="K10" s="43"/>
      <c r="L10" s="41"/>
      <c r="M10" s="43"/>
      <c r="N10" s="41"/>
      <c r="O10" s="42"/>
      <c r="P10" s="41"/>
      <c r="Q10" s="43"/>
      <c r="R10" s="41"/>
      <c r="S10" s="43"/>
      <c r="T10" s="41"/>
      <c r="U10" s="43" t="s">
        <v>11</v>
      </c>
      <c r="W10" s="58"/>
    </row>
    <row r="11" spans="2:23" ht="12.75">
      <c r="B11" s="44">
        <v>2</v>
      </c>
      <c r="C11" s="56" t="s">
        <v>54</v>
      </c>
      <c r="D11" s="45">
        <v>175</v>
      </c>
      <c r="E11" s="46">
        <v>198.73</v>
      </c>
      <c r="F11" s="45">
        <v>175</v>
      </c>
      <c r="G11" s="46">
        <v>204.31</v>
      </c>
      <c r="H11" s="45">
        <v>150</v>
      </c>
      <c r="I11" s="46">
        <v>203.31</v>
      </c>
      <c r="J11" s="45">
        <v>150</v>
      </c>
      <c r="K11" s="46">
        <v>214.64</v>
      </c>
      <c r="L11" s="45"/>
      <c r="M11" s="46"/>
      <c r="N11" s="45">
        <v>150</v>
      </c>
      <c r="O11" s="46">
        <v>214.44</v>
      </c>
      <c r="P11" s="45">
        <v>125</v>
      </c>
      <c r="Q11" s="46">
        <v>204.3</v>
      </c>
      <c r="R11" s="45">
        <v>125</v>
      </c>
      <c r="S11" s="46">
        <v>210.38</v>
      </c>
      <c r="T11" s="45"/>
      <c r="U11" s="46" t="s">
        <v>9</v>
      </c>
      <c r="W11" s="58"/>
    </row>
    <row r="12" spans="2:23" ht="12.75">
      <c r="B12" s="39">
        <v>3</v>
      </c>
      <c r="C12" s="40" t="s">
        <v>55</v>
      </c>
      <c r="D12" s="41">
        <v>150</v>
      </c>
      <c r="E12" s="42">
        <v>198.62</v>
      </c>
      <c r="F12" s="41">
        <v>150</v>
      </c>
      <c r="G12" s="42">
        <v>203.1</v>
      </c>
      <c r="H12" s="41">
        <v>150</v>
      </c>
      <c r="I12" s="42">
        <v>206.66</v>
      </c>
      <c r="J12" s="41">
        <v>150</v>
      </c>
      <c r="K12" s="42">
        <v>208.08</v>
      </c>
      <c r="L12" s="41">
        <v>150</v>
      </c>
      <c r="M12" s="42">
        <v>210.48</v>
      </c>
      <c r="N12" s="41"/>
      <c r="O12" s="42"/>
      <c r="P12" s="41"/>
      <c r="Q12" s="42"/>
      <c r="R12" s="41">
        <v>150</v>
      </c>
      <c r="S12" s="42">
        <v>215.93</v>
      </c>
      <c r="T12" s="41"/>
      <c r="U12" s="42"/>
      <c r="W12" s="58"/>
    </row>
    <row r="13" spans="2:23" ht="12.75">
      <c r="B13" s="44">
        <v>4</v>
      </c>
      <c r="C13" s="47" t="s">
        <v>41</v>
      </c>
      <c r="D13" s="45"/>
      <c r="E13" s="46"/>
      <c r="F13" s="45"/>
      <c r="G13" s="46"/>
      <c r="H13" s="45">
        <v>125</v>
      </c>
      <c r="I13" s="46">
        <v>176.76</v>
      </c>
      <c r="J13" s="45">
        <v>125</v>
      </c>
      <c r="K13" s="46">
        <v>180.57</v>
      </c>
      <c r="L13" s="45">
        <v>125</v>
      </c>
      <c r="M13" s="46">
        <v>175.98</v>
      </c>
      <c r="N13" s="45"/>
      <c r="O13" s="46"/>
      <c r="P13" s="45">
        <v>100</v>
      </c>
      <c r="Q13" s="46">
        <v>166.36</v>
      </c>
      <c r="R13" s="45">
        <v>125</v>
      </c>
      <c r="S13" s="46">
        <v>178.76</v>
      </c>
      <c r="T13" s="45"/>
      <c r="U13" s="46" t="s">
        <v>11</v>
      </c>
      <c r="W13" s="58"/>
    </row>
    <row r="14" spans="2:23" ht="12.75">
      <c r="B14" s="39">
        <v>5</v>
      </c>
      <c r="C14" s="40" t="s">
        <v>42</v>
      </c>
      <c r="D14" s="41">
        <v>150</v>
      </c>
      <c r="E14" s="42">
        <v>161.31</v>
      </c>
      <c r="F14" s="41"/>
      <c r="G14" s="42"/>
      <c r="H14" s="41">
        <v>150</v>
      </c>
      <c r="I14" s="42">
        <v>156.53</v>
      </c>
      <c r="J14" s="41"/>
      <c r="K14" s="42"/>
      <c r="L14" s="41"/>
      <c r="M14" s="42"/>
      <c r="N14" s="41"/>
      <c r="O14" s="42"/>
      <c r="P14" s="41">
        <v>125</v>
      </c>
      <c r="Q14" s="42">
        <v>163.6</v>
      </c>
      <c r="R14" s="41">
        <v>125</v>
      </c>
      <c r="S14" s="42">
        <v>169.52</v>
      </c>
      <c r="T14" s="41"/>
      <c r="U14" s="42" t="s">
        <v>11</v>
      </c>
      <c r="W14" s="58"/>
    </row>
    <row r="15" spans="2:23" ht="12.75">
      <c r="B15" s="44">
        <v>6</v>
      </c>
      <c r="C15" s="56" t="s">
        <v>43</v>
      </c>
      <c r="D15" s="45"/>
      <c r="E15" s="46"/>
      <c r="F15" s="45">
        <v>125</v>
      </c>
      <c r="G15" s="46">
        <v>170.05</v>
      </c>
      <c r="H15" s="45"/>
      <c r="I15" s="46"/>
      <c r="J15" s="45"/>
      <c r="K15" s="46"/>
      <c r="L15" s="45">
        <v>125</v>
      </c>
      <c r="M15" s="46">
        <v>173.1</v>
      </c>
      <c r="N15" s="45"/>
      <c r="O15" s="46"/>
      <c r="P15" s="45">
        <v>100</v>
      </c>
      <c r="Q15" s="46">
        <v>176.7</v>
      </c>
      <c r="R15" s="45">
        <v>125</v>
      </c>
      <c r="S15" s="46">
        <v>174.15</v>
      </c>
      <c r="T15" s="45"/>
      <c r="U15" s="46" t="s">
        <v>11</v>
      </c>
      <c r="W15" s="58"/>
    </row>
    <row r="16" spans="2:23" ht="12.75">
      <c r="B16" s="39">
        <v>7</v>
      </c>
      <c r="C16" s="40" t="s">
        <v>56</v>
      </c>
      <c r="D16" s="41"/>
      <c r="E16" s="42"/>
      <c r="F16" s="41">
        <v>175</v>
      </c>
      <c r="G16" s="42">
        <v>182.46</v>
      </c>
      <c r="H16" s="41"/>
      <c r="I16" s="42"/>
      <c r="J16" s="41">
        <v>150</v>
      </c>
      <c r="K16" s="42">
        <v>183.32</v>
      </c>
      <c r="L16" s="41">
        <v>150</v>
      </c>
      <c r="M16" s="42">
        <v>190.58</v>
      </c>
      <c r="N16" s="41"/>
      <c r="O16" s="42"/>
      <c r="P16" s="41"/>
      <c r="Q16" s="42"/>
      <c r="R16" s="41"/>
      <c r="S16" s="42"/>
      <c r="T16" s="41"/>
      <c r="U16" s="42" t="s">
        <v>71</v>
      </c>
      <c r="W16" s="58"/>
    </row>
    <row r="17" spans="2:23" ht="12.75">
      <c r="B17" s="44">
        <v>8</v>
      </c>
      <c r="C17" s="47" t="s">
        <v>44</v>
      </c>
      <c r="D17" s="45">
        <v>175</v>
      </c>
      <c r="E17" s="46">
        <v>212.04</v>
      </c>
      <c r="F17" s="45">
        <v>175</v>
      </c>
      <c r="G17" s="46">
        <v>215.28</v>
      </c>
      <c r="H17" s="45"/>
      <c r="I17" s="46"/>
      <c r="J17" s="45"/>
      <c r="K17" s="46"/>
      <c r="L17" s="45"/>
      <c r="M17" s="46"/>
      <c r="N17" s="45"/>
      <c r="O17" s="46"/>
      <c r="P17" s="45"/>
      <c r="Q17" s="46"/>
      <c r="R17" s="45"/>
      <c r="S17" s="46"/>
      <c r="T17" s="45"/>
      <c r="U17" s="46"/>
      <c r="W17" s="58"/>
    </row>
    <row r="18" spans="2:23" ht="12.75">
      <c r="B18" s="39">
        <v>9</v>
      </c>
      <c r="C18" s="40" t="s">
        <v>45</v>
      </c>
      <c r="D18" s="41">
        <v>125</v>
      </c>
      <c r="E18" s="42">
        <v>177.77</v>
      </c>
      <c r="F18" s="41">
        <v>125</v>
      </c>
      <c r="G18" s="42">
        <v>174.97</v>
      </c>
      <c r="H18" s="41">
        <v>100</v>
      </c>
      <c r="I18" s="42">
        <v>163.78</v>
      </c>
      <c r="J18" s="41">
        <v>100</v>
      </c>
      <c r="K18" s="42">
        <v>173.43</v>
      </c>
      <c r="L18" s="41">
        <v>100</v>
      </c>
      <c r="M18" s="42">
        <v>178.39</v>
      </c>
      <c r="N18" s="41">
        <v>100</v>
      </c>
      <c r="O18" s="42">
        <v>178.54</v>
      </c>
      <c r="P18" s="41"/>
      <c r="Q18" s="42"/>
      <c r="R18" s="41"/>
      <c r="S18" s="42"/>
      <c r="T18" s="41"/>
      <c r="U18" s="42"/>
      <c r="W18" s="58"/>
    </row>
    <row r="19" spans="2:23" ht="12.75">
      <c r="B19" s="44">
        <v>10</v>
      </c>
      <c r="C19" s="56" t="s">
        <v>46</v>
      </c>
      <c r="D19" s="45">
        <v>150</v>
      </c>
      <c r="E19" s="46">
        <v>181.51</v>
      </c>
      <c r="F19" s="45">
        <v>150</v>
      </c>
      <c r="G19" s="46">
        <v>181.31</v>
      </c>
      <c r="H19" s="45"/>
      <c r="I19" s="46"/>
      <c r="J19" s="45"/>
      <c r="K19" s="46"/>
      <c r="L19" s="45"/>
      <c r="M19" s="46"/>
      <c r="N19" s="45">
        <v>150</v>
      </c>
      <c r="O19" s="46">
        <v>176.54</v>
      </c>
      <c r="P19" s="45">
        <v>150</v>
      </c>
      <c r="Q19" s="46">
        <v>180.22</v>
      </c>
      <c r="R19" s="45"/>
      <c r="S19" s="46"/>
      <c r="T19" s="45"/>
      <c r="U19" s="46" t="s">
        <v>11</v>
      </c>
      <c r="W19" s="58"/>
    </row>
    <row r="20" spans="2:23" ht="12.75">
      <c r="B20" s="39">
        <v>11</v>
      </c>
      <c r="C20" s="40" t="s">
        <v>57</v>
      </c>
      <c r="D20" s="48"/>
      <c r="E20" s="43"/>
      <c r="F20" s="41">
        <v>150</v>
      </c>
      <c r="G20" s="42">
        <v>155.69</v>
      </c>
      <c r="H20" s="41">
        <v>125</v>
      </c>
      <c r="I20" s="42">
        <v>170.75</v>
      </c>
      <c r="J20" s="41">
        <v>125</v>
      </c>
      <c r="K20" s="42">
        <v>190.76</v>
      </c>
      <c r="L20" s="41">
        <v>125</v>
      </c>
      <c r="M20" s="42">
        <v>182.28</v>
      </c>
      <c r="N20" s="41">
        <v>125</v>
      </c>
      <c r="O20" s="42">
        <v>191.18</v>
      </c>
      <c r="P20" s="41">
        <v>125</v>
      </c>
      <c r="Q20" s="42">
        <v>196.75</v>
      </c>
      <c r="R20" s="41"/>
      <c r="S20" s="42"/>
      <c r="T20" s="41"/>
      <c r="U20" s="42" t="s">
        <v>11</v>
      </c>
      <c r="W20" s="58"/>
    </row>
    <row r="21" spans="2:23" ht="12.75">
      <c r="B21" s="44">
        <v>12</v>
      </c>
      <c r="C21" s="56" t="s">
        <v>47</v>
      </c>
      <c r="D21" s="45">
        <v>150</v>
      </c>
      <c r="E21" s="46">
        <v>184.79</v>
      </c>
      <c r="F21" s="45">
        <v>150</v>
      </c>
      <c r="G21" s="46">
        <v>178.47</v>
      </c>
      <c r="H21" s="45"/>
      <c r="I21" s="46"/>
      <c r="J21" s="45">
        <v>150</v>
      </c>
      <c r="K21" s="46">
        <v>170.28</v>
      </c>
      <c r="L21" s="45">
        <v>125</v>
      </c>
      <c r="M21" s="46">
        <v>181.3</v>
      </c>
      <c r="N21" s="45">
        <v>150</v>
      </c>
      <c r="O21" s="46">
        <v>176.46</v>
      </c>
      <c r="P21" s="45">
        <v>150</v>
      </c>
      <c r="Q21" s="46">
        <v>179.69</v>
      </c>
      <c r="R21" s="45">
        <v>150</v>
      </c>
      <c r="S21" s="46">
        <v>179.57</v>
      </c>
      <c r="T21" s="45"/>
      <c r="U21" s="46"/>
      <c r="W21" s="58"/>
    </row>
    <row r="22" spans="2:23" ht="12.75">
      <c r="B22" s="39">
        <v>13</v>
      </c>
      <c r="C22" s="40" t="s">
        <v>58</v>
      </c>
      <c r="D22" s="41">
        <v>125</v>
      </c>
      <c r="E22" s="42">
        <v>184.4</v>
      </c>
      <c r="F22" s="41">
        <v>125</v>
      </c>
      <c r="G22" s="42">
        <v>184.85</v>
      </c>
      <c r="H22" s="41"/>
      <c r="I22" s="42"/>
      <c r="J22" s="41"/>
      <c r="K22" s="42"/>
      <c r="L22" s="41"/>
      <c r="M22" s="42"/>
      <c r="N22" s="41"/>
      <c r="O22" s="42"/>
      <c r="P22" s="41">
        <v>125</v>
      </c>
      <c r="Q22" s="42">
        <v>185.5</v>
      </c>
      <c r="R22" s="41"/>
      <c r="S22" s="49"/>
      <c r="T22" s="41"/>
      <c r="U22" s="42" t="s">
        <v>11</v>
      </c>
      <c r="W22" s="58"/>
    </row>
    <row r="23" spans="2:23" ht="12.75">
      <c r="B23" s="44">
        <v>14</v>
      </c>
      <c r="C23" s="47" t="s">
        <v>48</v>
      </c>
      <c r="D23" s="45">
        <v>125</v>
      </c>
      <c r="E23" s="46">
        <v>189.42</v>
      </c>
      <c r="F23" s="45"/>
      <c r="G23" s="46"/>
      <c r="H23" s="45"/>
      <c r="I23" s="46"/>
      <c r="J23" s="45"/>
      <c r="K23" s="46"/>
      <c r="L23" s="45">
        <v>125</v>
      </c>
      <c r="M23" s="46">
        <v>190.31</v>
      </c>
      <c r="N23" s="45">
        <v>125</v>
      </c>
      <c r="O23" s="46">
        <v>197.12</v>
      </c>
      <c r="P23" s="45"/>
      <c r="Q23" s="46"/>
      <c r="R23" s="45">
        <v>125</v>
      </c>
      <c r="S23" s="46">
        <v>195.4</v>
      </c>
      <c r="T23" s="45"/>
      <c r="U23" s="46" t="s">
        <v>70</v>
      </c>
      <c r="W23" s="58"/>
    </row>
    <row r="24" spans="2:23" ht="12.75">
      <c r="B24" s="39">
        <v>15</v>
      </c>
      <c r="C24" s="40" t="s">
        <v>63</v>
      </c>
      <c r="D24" s="41"/>
      <c r="E24" s="42"/>
      <c r="F24" s="41">
        <v>175</v>
      </c>
      <c r="G24" s="42">
        <v>201.03</v>
      </c>
      <c r="H24" s="41">
        <v>175</v>
      </c>
      <c r="I24" s="42">
        <v>206.6</v>
      </c>
      <c r="J24" s="41">
        <v>150</v>
      </c>
      <c r="K24" s="42">
        <v>216.47</v>
      </c>
      <c r="L24" s="41"/>
      <c r="M24" s="42"/>
      <c r="N24" s="41"/>
      <c r="O24" s="42"/>
      <c r="P24" s="41">
        <v>125</v>
      </c>
      <c r="Q24" s="42">
        <v>223.04</v>
      </c>
      <c r="R24" s="41"/>
      <c r="S24" s="42"/>
      <c r="T24" s="41"/>
      <c r="U24" s="42" t="s">
        <v>9</v>
      </c>
      <c r="W24" s="58"/>
    </row>
    <row r="25" spans="2:23" ht="12.75">
      <c r="B25" s="44">
        <v>16</v>
      </c>
      <c r="C25" s="56" t="s">
        <v>49</v>
      </c>
      <c r="D25" s="45"/>
      <c r="E25" s="46"/>
      <c r="F25" s="45"/>
      <c r="G25" s="46"/>
      <c r="H25" s="45"/>
      <c r="I25" s="46"/>
      <c r="J25" s="45"/>
      <c r="K25" s="46"/>
      <c r="L25" s="45"/>
      <c r="M25" s="46"/>
      <c r="N25" s="45"/>
      <c r="O25" s="46"/>
      <c r="P25" s="45">
        <v>150</v>
      </c>
      <c r="Q25" s="46">
        <v>209.22</v>
      </c>
      <c r="R25" s="45">
        <v>150</v>
      </c>
      <c r="S25" s="46">
        <v>216.7</v>
      </c>
      <c r="T25" s="45"/>
      <c r="U25" s="46"/>
      <c r="W25" s="58"/>
    </row>
    <row r="26" spans="2:23" ht="12.75">
      <c r="B26" s="39">
        <v>17</v>
      </c>
      <c r="C26" s="40" t="s">
        <v>50</v>
      </c>
      <c r="D26" s="41">
        <v>150</v>
      </c>
      <c r="E26" s="42">
        <v>170.53</v>
      </c>
      <c r="F26" s="41">
        <v>150</v>
      </c>
      <c r="G26" s="42">
        <v>160.73</v>
      </c>
      <c r="H26" s="41">
        <v>150</v>
      </c>
      <c r="I26" s="42">
        <v>167.16</v>
      </c>
      <c r="J26" s="41"/>
      <c r="K26" s="42"/>
      <c r="L26" s="41">
        <v>150</v>
      </c>
      <c r="M26" s="42">
        <v>165.26</v>
      </c>
      <c r="N26" s="41">
        <v>125</v>
      </c>
      <c r="O26" s="42">
        <v>185.83</v>
      </c>
      <c r="P26" s="41"/>
      <c r="Q26" s="42"/>
      <c r="R26" s="41">
        <v>100</v>
      </c>
      <c r="S26" s="42">
        <v>164.24</v>
      </c>
      <c r="T26" s="41"/>
      <c r="U26" s="42" t="s">
        <v>11</v>
      </c>
      <c r="W26" s="58"/>
    </row>
    <row r="27" spans="2:23" ht="12.75">
      <c r="B27" s="44">
        <v>18</v>
      </c>
      <c r="C27" s="47" t="s">
        <v>64</v>
      </c>
      <c r="D27" s="45"/>
      <c r="E27" s="46"/>
      <c r="F27" s="45">
        <v>175</v>
      </c>
      <c r="G27" s="46">
        <v>196.64</v>
      </c>
      <c r="H27" s="45">
        <v>175</v>
      </c>
      <c r="I27" s="46">
        <v>200.55</v>
      </c>
      <c r="J27" s="45">
        <v>175</v>
      </c>
      <c r="K27" s="46">
        <v>218.19</v>
      </c>
      <c r="L27" s="45">
        <v>150</v>
      </c>
      <c r="M27" s="46">
        <v>217.2</v>
      </c>
      <c r="N27" s="45">
        <v>150</v>
      </c>
      <c r="O27" s="46">
        <v>222.93</v>
      </c>
      <c r="P27" s="45"/>
      <c r="Q27" s="46"/>
      <c r="R27" s="45"/>
      <c r="S27" s="46"/>
      <c r="T27" s="45"/>
      <c r="U27" s="46" t="s">
        <v>9</v>
      </c>
      <c r="W27" s="58"/>
    </row>
    <row r="28" spans="2:23" ht="12.75">
      <c r="B28" s="39">
        <v>19</v>
      </c>
      <c r="C28" s="40" t="s">
        <v>59</v>
      </c>
      <c r="D28" s="41">
        <v>150</v>
      </c>
      <c r="E28" s="42">
        <v>194.04</v>
      </c>
      <c r="F28" s="41"/>
      <c r="G28" s="42"/>
      <c r="H28" s="41">
        <v>150</v>
      </c>
      <c r="I28" s="42">
        <v>194.07</v>
      </c>
      <c r="J28" s="41"/>
      <c r="K28" s="42"/>
      <c r="L28" s="41"/>
      <c r="M28" s="42"/>
      <c r="N28" s="41">
        <v>125</v>
      </c>
      <c r="O28" s="42">
        <v>206.57</v>
      </c>
      <c r="P28" s="41"/>
      <c r="Q28" s="42"/>
      <c r="R28" s="41"/>
      <c r="S28" s="42"/>
      <c r="T28" s="41"/>
      <c r="U28" s="42" t="s">
        <v>9</v>
      </c>
      <c r="W28" s="58"/>
    </row>
    <row r="29" spans="2:23" ht="12.75">
      <c r="B29" s="44">
        <v>20</v>
      </c>
      <c r="C29" s="47" t="s">
        <v>60</v>
      </c>
      <c r="D29" s="45">
        <v>150</v>
      </c>
      <c r="E29" s="46">
        <v>176.99</v>
      </c>
      <c r="F29" s="45">
        <v>150</v>
      </c>
      <c r="G29" s="46">
        <v>177.04</v>
      </c>
      <c r="H29" s="45"/>
      <c r="I29" s="46"/>
      <c r="J29" s="45">
        <v>125</v>
      </c>
      <c r="K29" s="46">
        <v>191.41</v>
      </c>
      <c r="L29" s="45"/>
      <c r="M29" s="46"/>
      <c r="N29" s="45">
        <v>125</v>
      </c>
      <c r="O29" s="46">
        <v>197.75</v>
      </c>
      <c r="P29" s="45">
        <v>100</v>
      </c>
      <c r="Q29" s="46">
        <v>185.48</v>
      </c>
      <c r="R29" s="45"/>
      <c r="S29" s="46"/>
      <c r="T29" s="45"/>
      <c r="U29" s="46" t="s">
        <v>9</v>
      </c>
      <c r="W29" s="58"/>
    </row>
    <row r="30" spans="2:23" ht="12.75">
      <c r="B30" s="39">
        <v>21</v>
      </c>
      <c r="C30" s="40" t="s">
        <v>61</v>
      </c>
      <c r="D30" s="41"/>
      <c r="E30" s="42"/>
      <c r="F30" s="41">
        <v>150</v>
      </c>
      <c r="G30" s="42">
        <v>72.07</v>
      </c>
      <c r="H30" s="41">
        <v>150</v>
      </c>
      <c r="I30" s="42">
        <v>110.13</v>
      </c>
      <c r="J30" s="41">
        <v>150</v>
      </c>
      <c r="K30" s="42">
        <v>115.5</v>
      </c>
      <c r="L30" s="41"/>
      <c r="M30" s="42"/>
      <c r="N30" s="41"/>
      <c r="O30" s="42"/>
      <c r="P30" s="41"/>
      <c r="Q30" s="42"/>
      <c r="R30" s="41">
        <v>150</v>
      </c>
      <c r="S30" s="42">
        <v>117.67</v>
      </c>
      <c r="T30" s="41"/>
      <c r="U30" s="42" t="s">
        <v>13</v>
      </c>
      <c r="W30" s="58"/>
    </row>
    <row r="31" spans="2:23" ht="12.75">
      <c r="B31" s="44">
        <v>22</v>
      </c>
      <c r="C31" s="56" t="s">
        <v>51</v>
      </c>
      <c r="D31" s="45"/>
      <c r="E31" s="46"/>
      <c r="F31" s="45">
        <v>150</v>
      </c>
      <c r="G31" s="46">
        <v>154.89</v>
      </c>
      <c r="H31" s="45"/>
      <c r="I31" s="46"/>
      <c r="J31" s="45"/>
      <c r="K31" s="46"/>
      <c r="L31" s="45"/>
      <c r="M31" s="46"/>
      <c r="N31" s="45"/>
      <c r="O31" s="46"/>
      <c r="P31" s="45">
        <v>150</v>
      </c>
      <c r="Q31" s="46">
        <v>161.55</v>
      </c>
      <c r="R31" s="45"/>
      <c r="S31" s="46"/>
      <c r="T31" s="45"/>
      <c r="U31" s="46" t="s">
        <v>11</v>
      </c>
      <c r="W31" s="58"/>
    </row>
    <row r="32" spans="2:23" ht="12.75">
      <c r="B32" s="39">
        <v>23</v>
      </c>
      <c r="C32" s="40" t="s">
        <v>52</v>
      </c>
      <c r="D32" s="41">
        <v>150</v>
      </c>
      <c r="E32" s="42">
        <v>209.17</v>
      </c>
      <c r="F32" s="41">
        <v>150</v>
      </c>
      <c r="G32" s="42">
        <v>208.18</v>
      </c>
      <c r="H32" s="41"/>
      <c r="I32" s="42"/>
      <c r="J32" s="41"/>
      <c r="K32" s="42"/>
      <c r="L32" s="41"/>
      <c r="M32" s="42"/>
      <c r="N32" s="41">
        <v>125</v>
      </c>
      <c r="O32" s="42">
        <v>211.81</v>
      </c>
      <c r="P32" s="41">
        <v>125</v>
      </c>
      <c r="Q32" s="42">
        <v>224.25</v>
      </c>
      <c r="R32" s="41">
        <v>175</v>
      </c>
      <c r="S32" s="42">
        <v>210.1</v>
      </c>
      <c r="T32" s="41"/>
      <c r="U32" s="42" t="s">
        <v>9</v>
      </c>
      <c r="W32" s="58"/>
    </row>
    <row r="33" spans="2:23" ht="12.75">
      <c r="B33" s="44">
        <v>24</v>
      </c>
      <c r="C33" s="47" t="s">
        <v>53</v>
      </c>
      <c r="D33" s="45"/>
      <c r="E33" s="46"/>
      <c r="F33" s="45">
        <v>125</v>
      </c>
      <c r="G33" s="46">
        <v>199.31</v>
      </c>
      <c r="H33" s="45"/>
      <c r="I33" s="46"/>
      <c r="J33" s="45"/>
      <c r="K33" s="46"/>
      <c r="L33" s="45"/>
      <c r="M33" s="46"/>
      <c r="N33" s="45"/>
      <c r="O33" s="46"/>
      <c r="P33" s="45">
        <v>125</v>
      </c>
      <c r="Q33" s="46">
        <v>197.55</v>
      </c>
      <c r="R33" s="45"/>
      <c r="S33" s="46"/>
      <c r="T33" s="45"/>
      <c r="U33" s="46" t="s">
        <v>9</v>
      </c>
      <c r="W33" s="58"/>
    </row>
    <row r="34" spans="2:23" ht="12.75">
      <c r="B34" s="39">
        <v>25</v>
      </c>
      <c r="C34" s="40" t="s">
        <v>62</v>
      </c>
      <c r="D34" s="41">
        <v>125</v>
      </c>
      <c r="E34" s="42">
        <v>176.18</v>
      </c>
      <c r="F34" s="41"/>
      <c r="G34" s="42"/>
      <c r="H34" s="41"/>
      <c r="I34" s="42"/>
      <c r="J34" s="41">
        <v>150</v>
      </c>
      <c r="K34" s="42">
        <v>180.81</v>
      </c>
      <c r="L34" s="41">
        <v>125</v>
      </c>
      <c r="M34" s="42">
        <v>190.36</v>
      </c>
      <c r="N34" s="41"/>
      <c r="O34" s="42"/>
      <c r="P34" s="41"/>
      <c r="Q34" s="42"/>
      <c r="R34" s="41"/>
      <c r="S34" s="42"/>
      <c r="T34" s="41"/>
      <c r="U34" s="42" t="s">
        <v>11</v>
      </c>
      <c r="W34" s="58"/>
    </row>
    <row r="35" spans="2:21" ht="12.75">
      <c r="B35" s="44">
        <v>26</v>
      </c>
      <c r="C35" s="56"/>
      <c r="D35" s="50"/>
      <c r="E35" s="51"/>
      <c r="F35" s="50"/>
      <c r="G35" s="51"/>
      <c r="H35" s="50"/>
      <c r="I35" s="51"/>
      <c r="J35" s="50"/>
      <c r="K35" s="51"/>
      <c r="L35" s="45"/>
      <c r="M35" s="46"/>
      <c r="N35" s="45"/>
      <c r="O35" s="46"/>
      <c r="P35" s="45"/>
      <c r="Q35" s="46"/>
      <c r="R35" s="45"/>
      <c r="S35" s="46"/>
      <c r="T35" s="45"/>
      <c r="U35" s="46"/>
    </row>
    <row r="36" spans="2:21" ht="12.75">
      <c r="B36" s="39">
        <v>27</v>
      </c>
      <c r="C36" s="40" t="s">
        <v>65</v>
      </c>
      <c r="D36" s="41"/>
      <c r="E36" s="42">
        <v>35.99</v>
      </c>
      <c r="F36" s="41"/>
      <c r="G36" s="42"/>
      <c r="H36" s="41"/>
      <c r="I36" s="42">
        <v>37.14</v>
      </c>
      <c r="J36" s="41"/>
      <c r="K36" s="42"/>
      <c r="L36" s="41"/>
      <c r="M36" s="42"/>
      <c r="N36" s="41"/>
      <c r="O36" s="42">
        <v>34.14</v>
      </c>
      <c r="P36" s="41"/>
      <c r="Q36" s="42"/>
      <c r="R36" s="41"/>
      <c r="S36" s="42"/>
      <c r="T36" s="41"/>
      <c r="U36" s="42"/>
    </row>
    <row r="37" spans="2:21" ht="12.75">
      <c r="B37" s="44">
        <v>28</v>
      </c>
      <c r="C37" s="47"/>
      <c r="D37" s="45"/>
      <c r="E37" s="46"/>
      <c r="F37" s="45"/>
      <c r="G37" s="46"/>
      <c r="H37" s="45"/>
      <c r="I37" s="46"/>
      <c r="J37" s="45"/>
      <c r="K37" s="46"/>
      <c r="L37" s="45"/>
      <c r="M37" s="46"/>
      <c r="N37" s="45"/>
      <c r="O37" s="46"/>
      <c r="P37" s="45"/>
      <c r="Q37" s="46"/>
      <c r="R37" s="45"/>
      <c r="S37" s="46"/>
      <c r="T37" s="45"/>
      <c r="U37" s="46"/>
    </row>
    <row r="38" spans="2:21" ht="12.75">
      <c r="B38" s="39">
        <v>29</v>
      </c>
      <c r="C38" s="40"/>
      <c r="D38" s="41"/>
      <c r="E38" s="42"/>
      <c r="F38" s="41"/>
      <c r="G38" s="42"/>
      <c r="H38" s="41"/>
      <c r="I38" s="42"/>
      <c r="J38" s="41"/>
      <c r="K38" s="42"/>
      <c r="L38" s="41"/>
      <c r="M38" s="42"/>
      <c r="N38" s="41"/>
      <c r="O38" s="42"/>
      <c r="P38" s="41"/>
      <c r="Q38" s="42"/>
      <c r="R38" s="41"/>
      <c r="S38" s="42"/>
      <c r="T38" s="41"/>
      <c r="U38" s="42"/>
    </row>
    <row r="39" spans="2:21" ht="13.5" thickBot="1">
      <c r="B39" s="52">
        <v>30</v>
      </c>
      <c r="C39" s="53"/>
      <c r="D39" s="54"/>
      <c r="E39" s="55"/>
      <c r="F39" s="54"/>
      <c r="G39" s="55"/>
      <c r="H39" s="54"/>
      <c r="I39" s="55"/>
      <c r="J39" s="54"/>
      <c r="K39" s="55"/>
      <c r="L39" s="54"/>
      <c r="M39" s="55"/>
      <c r="N39" s="54"/>
      <c r="O39" s="55"/>
      <c r="P39" s="54"/>
      <c r="Q39" s="55"/>
      <c r="R39" s="54"/>
      <c r="S39" s="55"/>
      <c r="T39" s="54"/>
      <c r="U39" s="55"/>
    </row>
    <row r="40" ht="13.5" thickTop="1"/>
    <row r="41" ht="12.75">
      <c r="C41" t="s">
        <v>69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Y39"/>
  <sheetViews>
    <sheetView zoomScalePageLayoutView="0" workbookViewId="0" topLeftCell="A4">
      <selection activeCell="K6" sqref="K6"/>
    </sheetView>
  </sheetViews>
  <sheetFormatPr defaultColWidth="9.140625" defaultRowHeight="12.75"/>
  <cols>
    <col min="1" max="1" width="1.28515625" style="0" customWidth="1"/>
    <col min="2" max="2" width="3.28125" style="15" customWidth="1"/>
    <col min="3" max="3" width="20.57421875" style="0" customWidth="1"/>
    <col min="4" max="4" width="5.140625" style="15" customWidth="1"/>
    <col min="5" max="5" width="8.28125" style="18" customWidth="1"/>
    <col min="6" max="6" width="5.140625" style="15" customWidth="1"/>
    <col min="7" max="7" width="8.28125" style="18" customWidth="1"/>
    <col min="8" max="8" width="5.140625" style="15" customWidth="1"/>
    <col min="9" max="9" width="8.28125" style="18" customWidth="1"/>
    <col min="10" max="10" width="5.140625" style="16" customWidth="1"/>
    <col min="11" max="11" width="8.28125" style="18" customWidth="1"/>
    <col min="12" max="12" width="5.140625" style="16" customWidth="1"/>
    <col min="13" max="13" width="8.28125" style="18" customWidth="1"/>
    <col min="14" max="14" width="5.140625" style="16" customWidth="1"/>
    <col min="15" max="15" width="8.28125" style="18" customWidth="1"/>
    <col min="16" max="16" width="5.140625" style="16" customWidth="1"/>
    <col min="17" max="17" width="8.28125" style="18" customWidth="1"/>
    <col min="18" max="18" width="5.140625" style="16" customWidth="1"/>
    <col min="19" max="19" width="8.28125" style="18" customWidth="1"/>
    <col min="20" max="20" width="5.140625" style="16" customWidth="1"/>
    <col min="21" max="21" width="8.28125" style="18" customWidth="1"/>
    <col min="22" max="22" width="1.1484375" style="0" customWidth="1"/>
    <col min="23" max="23" width="9.28125" style="0" customWidth="1"/>
  </cols>
  <sheetData>
    <row r="1" spans="5:23" ht="12.75">
      <c r="E1" s="15"/>
      <c r="G1" s="15"/>
      <c r="I1" s="15"/>
      <c r="K1" s="15"/>
      <c r="M1" s="15"/>
      <c r="O1" s="15"/>
      <c r="Q1" s="15"/>
      <c r="S1" s="15"/>
      <c r="U1" s="15"/>
      <c r="V1" s="16"/>
      <c r="W1" s="15"/>
    </row>
    <row r="2" spans="5:23" ht="20.25">
      <c r="E2" s="57"/>
      <c r="G2" s="15"/>
      <c r="I2" s="15"/>
      <c r="K2" s="15"/>
      <c r="M2" s="15"/>
      <c r="O2" s="15"/>
      <c r="Q2" s="15"/>
      <c r="S2" s="15"/>
      <c r="U2" s="15"/>
      <c r="V2" s="16"/>
      <c r="W2" s="15"/>
    </row>
    <row r="3" spans="5:23" ht="27">
      <c r="E3" s="28" t="s">
        <v>34</v>
      </c>
      <c r="G3" s="15"/>
      <c r="I3" s="15"/>
      <c r="K3" s="15"/>
      <c r="M3" s="15"/>
      <c r="O3" s="15"/>
      <c r="Q3" s="15"/>
      <c r="S3" s="15"/>
      <c r="U3" s="15"/>
      <c r="V3" s="16"/>
      <c r="W3" s="15"/>
    </row>
    <row r="4" spans="5:23" ht="12.75">
      <c r="E4" s="15"/>
      <c r="G4" s="15"/>
      <c r="I4" s="15"/>
      <c r="K4" s="15"/>
      <c r="M4" s="15"/>
      <c r="O4" s="15"/>
      <c r="Q4" s="15"/>
      <c r="S4" s="15"/>
      <c r="U4" s="15"/>
      <c r="V4" s="16"/>
      <c r="W4" s="15"/>
    </row>
    <row r="5" spans="5:23" ht="12.75">
      <c r="E5" s="29" t="s">
        <v>90</v>
      </c>
      <c r="F5" s="29"/>
      <c r="G5" s="15"/>
      <c r="I5" s="15"/>
      <c r="K5" s="15"/>
      <c r="M5" s="15"/>
      <c r="O5" s="15"/>
      <c r="Q5" s="15"/>
      <c r="S5" s="15"/>
      <c r="U5" s="15"/>
      <c r="V5" s="16"/>
      <c r="W5" s="15"/>
    </row>
    <row r="6" spans="5:23" ht="12.75">
      <c r="E6" s="15"/>
      <c r="F6" s="29"/>
      <c r="G6" s="15"/>
      <c r="I6" s="15"/>
      <c r="K6" s="15"/>
      <c r="M6" s="15"/>
      <c r="O6" s="15"/>
      <c r="Q6" s="15"/>
      <c r="S6" s="15"/>
      <c r="U6" s="15"/>
      <c r="V6" s="16"/>
      <c r="W6" s="15"/>
    </row>
    <row r="7" spans="5:23" ht="13.5" thickBot="1">
      <c r="E7" s="15"/>
      <c r="F7" s="29"/>
      <c r="G7" s="15"/>
      <c r="I7" s="15"/>
      <c r="K7" s="15"/>
      <c r="M7" s="15"/>
      <c r="O7" s="15"/>
      <c r="Q7" s="15"/>
      <c r="S7" s="15"/>
      <c r="U7" s="15"/>
      <c r="V7" s="16"/>
      <c r="W7" s="15"/>
    </row>
    <row r="8" spans="2:23" ht="13.5" thickTop="1">
      <c r="B8" s="30"/>
      <c r="C8" s="31"/>
      <c r="D8" s="32"/>
      <c r="E8" s="33" t="s">
        <v>15</v>
      </c>
      <c r="F8" s="34"/>
      <c r="G8" s="33" t="s">
        <v>16</v>
      </c>
      <c r="H8" s="34"/>
      <c r="I8" s="33" t="s">
        <v>17</v>
      </c>
      <c r="J8" s="34"/>
      <c r="K8" s="33" t="s">
        <v>18</v>
      </c>
      <c r="L8" s="34"/>
      <c r="M8" s="33" t="s">
        <v>19</v>
      </c>
      <c r="N8" s="34"/>
      <c r="O8" s="33" t="s">
        <v>20</v>
      </c>
      <c r="P8" s="34"/>
      <c r="Q8" s="33" t="s">
        <v>21</v>
      </c>
      <c r="R8" s="34"/>
      <c r="S8" s="33" t="s">
        <v>22</v>
      </c>
      <c r="T8" s="34"/>
      <c r="U8" s="33" t="s">
        <v>35</v>
      </c>
      <c r="V8" s="34"/>
      <c r="W8" s="34" t="s">
        <v>23</v>
      </c>
    </row>
    <row r="9" spans="2:23" ht="15.75" customHeight="1" thickBot="1">
      <c r="B9" s="35" t="s">
        <v>24</v>
      </c>
      <c r="C9" s="36" t="s">
        <v>32</v>
      </c>
      <c r="D9" s="37" t="s">
        <v>25</v>
      </c>
      <c r="E9" s="38" t="s">
        <v>26</v>
      </c>
      <c r="F9" s="37" t="s">
        <v>25</v>
      </c>
      <c r="G9" s="38" t="s">
        <v>26</v>
      </c>
      <c r="H9" s="37" t="s">
        <v>25</v>
      </c>
      <c r="I9" s="38" t="s">
        <v>26</v>
      </c>
      <c r="J9" s="37" t="s">
        <v>25</v>
      </c>
      <c r="K9" s="38" t="s">
        <v>26</v>
      </c>
      <c r="L9" s="37" t="s">
        <v>25</v>
      </c>
      <c r="M9" s="38" t="s">
        <v>26</v>
      </c>
      <c r="N9" s="37" t="s">
        <v>25</v>
      </c>
      <c r="O9" s="38" t="s">
        <v>26</v>
      </c>
      <c r="P9" s="37" t="s">
        <v>25</v>
      </c>
      <c r="Q9" s="38" t="s">
        <v>26</v>
      </c>
      <c r="R9" s="37" t="s">
        <v>25</v>
      </c>
      <c r="S9" s="38" t="s">
        <v>26</v>
      </c>
      <c r="T9" s="37" t="s">
        <v>25</v>
      </c>
      <c r="U9" s="38" t="s">
        <v>26</v>
      </c>
      <c r="V9" s="37"/>
      <c r="W9" s="38"/>
    </row>
    <row r="10" spans="2:25" ht="13.5" thickTop="1">
      <c r="B10" s="39">
        <v>1</v>
      </c>
      <c r="C10" s="40" t="s">
        <v>58</v>
      </c>
      <c r="D10" s="41">
        <v>125</v>
      </c>
      <c r="E10" s="42">
        <v>189.31</v>
      </c>
      <c r="F10" s="41">
        <v>125</v>
      </c>
      <c r="G10" s="42">
        <v>184.66</v>
      </c>
      <c r="H10" s="41">
        <v>125</v>
      </c>
      <c r="I10" s="43">
        <v>192.6</v>
      </c>
      <c r="J10" s="41"/>
      <c r="K10" s="43"/>
      <c r="L10" s="41"/>
      <c r="M10" s="43"/>
      <c r="N10" s="41">
        <v>100</v>
      </c>
      <c r="O10" s="42">
        <v>176.83</v>
      </c>
      <c r="P10" s="41">
        <v>100</v>
      </c>
      <c r="Q10" s="43">
        <v>179.88</v>
      </c>
      <c r="R10" s="41">
        <v>100</v>
      </c>
      <c r="S10" s="43">
        <v>185.51</v>
      </c>
      <c r="T10" s="41"/>
      <c r="U10" s="43"/>
      <c r="V10" s="41"/>
      <c r="W10" s="43"/>
      <c r="Y10" s="58"/>
    </row>
    <row r="11" spans="2:25" ht="12.75">
      <c r="B11" s="44">
        <v>2</v>
      </c>
      <c r="C11" s="56" t="s">
        <v>61</v>
      </c>
      <c r="D11" s="45"/>
      <c r="E11" s="46"/>
      <c r="F11" s="45"/>
      <c r="G11" s="46"/>
      <c r="H11" s="45">
        <v>150</v>
      </c>
      <c r="I11" s="46">
        <v>83.43</v>
      </c>
      <c r="J11" s="45">
        <v>150</v>
      </c>
      <c r="K11" s="46">
        <v>95.19</v>
      </c>
      <c r="L11" s="45">
        <v>150</v>
      </c>
      <c r="M11" s="46">
        <v>96.04</v>
      </c>
      <c r="N11" s="45">
        <v>150</v>
      </c>
      <c r="O11" s="46">
        <v>103.76</v>
      </c>
      <c r="P11" s="45">
        <v>150</v>
      </c>
      <c r="Q11" s="46">
        <v>121.71</v>
      </c>
      <c r="R11" s="45">
        <v>150</v>
      </c>
      <c r="S11" s="46"/>
      <c r="T11" s="45">
        <v>150</v>
      </c>
      <c r="U11" s="46">
        <v>121.89</v>
      </c>
      <c r="V11" s="45"/>
      <c r="W11" s="46"/>
      <c r="Y11" s="58"/>
    </row>
    <row r="12" spans="2:25" ht="12.75">
      <c r="B12" s="39">
        <v>3</v>
      </c>
      <c r="C12" s="40" t="s">
        <v>73</v>
      </c>
      <c r="D12" s="41"/>
      <c r="E12" s="42"/>
      <c r="F12" s="41"/>
      <c r="G12" s="42"/>
      <c r="H12" s="41"/>
      <c r="I12" s="42"/>
      <c r="J12" s="41"/>
      <c r="K12" s="42"/>
      <c r="L12" s="41"/>
      <c r="M12" s="42"/>
      <c r="N12" s="41"/>
      <c r="O12" s="42"/>
      <c r="P12" s="41"/>
      <c r="Q12" s="42"/>
      <c r="R12" s="41"/>
      <c r="S12" s="42"/>
      <c r="T12" s="41"/>
      <c r="U12" s="42"/>
      <c r="V12" s="41"/>
      <c r="W12" s="42"/>
      <c r="Y12" s="58"/>
    </row>
    <row r="13" spans="2:25" ht="12.75">
      <c r="B13" s="44">
        <v>4</v>
      </c>
      <c r="C13" s="47" t="s">
        <v>74</v>
      </c>
      <c r="D13" s="45"/>
      <c r="E13" s="46"/>
      <c r="F13" s="45">
        <v>175</v>
      </c>
      <c r="G13" s="46">
        <v>202.72</v>
      </c>
      <c r="H13" s="45">
        <v>150</v>
      </c>
      <c r="I13" s="46">
        <v>205.98</v>
      </c>
      <c r="J13" s="45"/>
      <c r="K13" s="46"/>
      <c r="L13" s="45">
        <v>150</v>
      </c>
      <c r="M13" s="46">
        <v>204.91</v>
      </c>
      <c r="N13" s="45"/>
      <c r="O13" s="46"/>
      <c r="P13" s="45"/>
      <c r="Q13" s="46"/>
      <c r="R13" s="45"/>
      <c r="S13" s="46"/>
      <c r="T13" s="45">
        <v>125</v>
      </c>
      <c r="U13" s="46">
        <v>204.86</v>
      </c>
      <c r="V13" s="45"/>
      <c r="W13" s="46"/>
      <c r="Y13" s="58"/>
    </row>
    <row r="14" spans="2:25" ht="12.75">
      <c r="B14" s="39">
        <v>5</v>
      </c>
      <c r="C14" s="40" t="s">
        <v>72</v>
      </c>
      <c r="D14" s="41"/>
      <c r="E14" s="42"/>
      <c r="F14" s="41">
        <v>150</v>
      </c>
      <c r="G14" s="42">
        <v>150.62</v>
      </c>
      <c r="H14" s="41"/>
      <c r="I14" s="42"/>
      <c r="J14" s="41"/>
      <c r="K14" s="42"/>
      <c r="L14" s="41"/>
      <c r="M14" s="42"/>
      <c r="N14" s="41">
        <v>125</v>
      </c>
      <c r="O14" s="42">
        <v>184.1</v>
      </c>
      <c r="P14" s="41"/>
      <c r="Q14" s="42"/>
      <c r="R14" s="41">
        <v>100</v>
      </c>
      <c r="S14" s="42">
        <v>171.75</v>
      </c>
      <c r="T14" s="41"/>
      <c r="U14" s="42"/>
      <c r="V14" s="41"/>
      <c r="W14" s="42"/>
      <c r="Y14" s="58"/>
    </row>
    <row r="15" spans="2:25" ht="12.75">
      <c r="B15" s="44">
        <v>6</v>
      </c>
      <c r="C15" s="56" t="s">
        <v>40</v>
      </c>
      <c r="D15" s="45"/>
      <c r="E15" s="46"/>
      <c r="F15" s="45"/>
      <c r="G15" s="46"/>
      <c r="H15" s="45"/>
      <c r="I15" s="46"/>
      <c r="J15" s="45">
        <v>150</v>
      </c>
      <c r="K15" s="46">
        <v>177.78</v>
      </c>
      <c r="L15" s="45"/>
      <c r="M15" s="46"/>
      <c r="N15" s="45"/>
      <c r="O15" s="46"/>
      <c r="P15" s="45">
        <v>125</v>
      </c>
      <c r="Q15" s="46">
        <v>174.05</v>
      </c>
      <c r="R15" s="45">
        <v>125</v>
      </c>
      <c r="S15" s="46">
        <v>183.47</v>
      </c>
      <c r="T15" s="45"/>
      <c r="U15" s="46"/>
      <c r="V15" s="45"/>
      <c r="W15" s="46"/>
      <c r="Y15" s="58"/>
    </row>
    <row r="16" spans="2:25" ht="12.75">
      <c r="B16" s="39">
        <v>7</v>
      </c>
      <c r="C16" s="40" t="s">
        <v>41</v>
      </c>
      <c r="D16" s="41">
        <v>150</v>
      </c>
      <c r="E16" s="42">
        <v>171.02</v>
      </c>
      <c r="F16" s="41"/>
      <c r="G16" s="42"/>
      <c r="H16" s="41"/>
      <c r="I16" s="42"/>
      <c r="J16" s="41"/>
      <c r="K16" s="42"/>
      <c r="L16" s="41"/>
      <c r="M16" s="42"/>
      <c r="N16" s="41"/>
      <c r="O16" s="42"/>
      <c r="P16" s="41">
        <v>100</v>
      </c>
      <c r="Q16" s="42">
        <v>172.11</v>
      </c>
      <c r="R16" s="41"/>
      <c r="S16" s="42"/>
      <c r="T16" s="41"/>
      <c r="U16" s="42"/>
      <c r="V16" s="41"/>
      <c r="W16" s="42"/>
      <c r="Y16" s="58"/>
    </row>
    <row r="17" spans="2:25" ht="12.75">
      <c r="B17" s="44">
        <v>8</v>
      </c>
      <c r="C17" s="47" t="s">
        <v>75</v>
      </c>
      <c r="D17" s="45"/>
      <c r="E17" s="46"/>
      <c r="F17" s="45"/>
      <c r="G17" s="46"/>
      <c r="H17" s="45">
        <v>125</v>
      </c>
      <c r="I17" s="46">
        <v>165.4</v>
      </c>
      <c r="J17" s="45"/>
      <c r="K17" s="46"/>
      <c r="L17" s="45"/>
      <c r="M17" s="46"/>
      <c r="N17" s="45"/>
      <c r="O17" s="46"/>
      <c r="P17" s="45"/>
      <c r="Q17" s="46"/>
      <c r="R17" s="45"/>
      <c r="S17" s="46"/>
      <c r="T17" s="45"/>
      <c r="U17" s="46"/>
      <c r="V17" s="45"/>
      <c r="W17" s="46"/>
      <c r="Y17" s="58"/>
    </row>
    <row r="18" spans="2:25" ht="12.75">
      <c r="B18" s="39">
        <v>9</v>
      </c>
      <c r="C18" s="40" t="s">
        <v>46</v>
      </c>
      <c r="D18" s="41">
        <v>150</v>
      </c>
      <c r="E18" s="42">
        <v>177.5</v>
      </c>
      <c r="F18" s="41"/>
      <c r="G18" s="42"/>
      <c r="H18" s="41">
        <v>150</v>
      </c>
      <c r="I18" s="42">
        <v>179.46</v>
      </c>
      <c r="J18" s="41">
        <v>150</v>
      </c>
      <c r="K18" s="42">
        <v>183.45</v>
      </c>
      <c r="L18" s="41"/>
      <c r="M18" s="42"/>
      <c r="N18" s="41"/>
      <c r="O18" s="42"/>
      <c r="P18" s="41">
        <v>150</v>
      </c>
      <c r="Q18" s="42">
        <v>176.76</v>
      </c>
      <c r="R18" s="41"/>
      <c r="S18" s="42"/>
      <c r="T18" s="41"/>
      <c r="U18" s="42"/>
      <c r="V18" s="41"/>
      <c r="W18" s="42"/>
      <c r="Y18" s="58"/>
    </row>
    <row r="19" spans="2:25" ht="12.75">
      <c r="B19" s="44">
        <v>10</v>
      </c>
      <c r="C19" s="56" t="s">
        <v>76</v>
      </c>
      <c r="D19" s="45">
        <v>125</v>
      </c>
      <c r="E19" s="46">
        <v>199.77</v>
      </c>
      <c r="F19" s="45"/>
      <c r="G19" s="46"/>
      <c r="H19" s="45"/>
      <c r="I19" s="46"/>
      <c r="J19" s="45"/>
      <c r="K19" s="46"/>
      <c r="L19" s="45">
        <v>125</v>
      </c>
      <c r="M19" s="46">
        <v>202.53</v>
      </c>
      <c r="N19" s="45"/>
      <c r="O19" s="46"/>
      <c r="P19" s="45"/>
      <c r="Q19" s="46"/>
      <c r="R19" s="45">
        <v>125</v>
      </c>
      <c r="S19" s="46">
        <v>200.7</v>
      </c>
      <c r="T19" s="45"/>
      <c r="U19" s="46"/>
      <c r="V19" s="45"/>
      <c r="W19" s="46"/>
      <c r="Y19" s="58"/>
    </row>
    <row r="20" spans="2:25" ht="12.75">
      <c r="B20" s="39">
        <v>11</v>
      </c>
      <c r="C20" s="40" t="s">
        <v>77</v>
      </c>
      <c r="D20" s="48">
        <v>150</v>
      </c>
      <c r="E20" s="43">
        <v>164.57</v>
      </c>
      <c r="F20" s="41"/>
      <c r="G20" s="42"/>
      <c r="H20" s="41"/>
      <c r="I20" s="42"/>
      <c r="J20" s="41"/>
      <c r="K20" s="42"/>
      <c r="L20" s="41"/>
      <c r="M20" s="42"/>
      <c r="N20" s="41"/>
      <c r="O20" s="42"/>
      <c r="P20" s="41">
        <v>100</v>
      </c>
      <c r="Q20" s="42">
        <v>162.02</v>
      </c>
      <c r="R20" s="41"/>
      <c r="S20" s="42"/>
      <c r="T20" s="41"/>
      <c r="U20" s="42"/>
      <c r="V20" s="41"/>
      <c r="W20" s="42"/>
      <c r="Y20" s="58"/>
    </row>
    <row r="21" spans="2:25" ht="12.75">
      <c r="B21" s="44">
        <v>12</v>
      </c>
      <c r="C21" s="56" t="s">
        <v>78</v>
      </c>
      <c r="D21" s="45">
        <v>150</v>
      </c>
      <c r="E21" s="46">
        <v>161.65</v>
      </c>
      <c r="F21" s="45">
        <v>150</v>
      </c>
      <c r="G21" s="46">
        <v>158.43</v>
      </c>
      <c r="H21" s="45"/>
      <c r="I21" s="46"/>
      <c r="J21" s="45">
        <v>125</v>
      </c>
      <c r="K21" s="46">
        <v>159.26</v>
      </c>
      <c r="L21" s="45">
        <v>125</v>
      </c>
      <c r="M21" s="46">
        <v>161.53</v>
      </c>
      <c r="N21" s="45"/>
      <c r="O21" s="46"/>
      <c r="P21" s="45">
        <v>100</v>
      </c>
      <c r="Q21" s="46">
        <v>165.86</v>
      </c>
      <c r="R21" s="45">
        <v>100</v>
      </c>
      <c r="S21" s="46">
        <v>170.66</v>
      </c>
      <c r="T21" s="45">
        <v>100</v>
      </c>
      <c r="U21" s="46">
        <v>170.19</v>
      </c>
      <c r="V21" s="45"/>
      <c r="W21" s="46"/>
      <c r="Y21" s="58"/>
    </row>
    <row r="22" spans="2:25" ht="12.75">
      <c r="B22" s="39">
        <v>13</v>
      </c>
      <c r="C22" s="40" t="s">
        <v>79</v>
      </c>
      <c r="D22" s="41">
        <v>150</v>
      </c>
      <c r="E22" s="42">
        <v>211.92</v>
      </c>
      <c r="F22" s="41"/>
      <c r="G22" s="42"/>
      <c r="H22" s="41"/>
      <c r="I22" s="42"/>
      <c r="J22" s="41">
        <v>125</v>
      </c>
      <c r="K22" s="42">
        <v>207.96</v>
      </c>
      <c r="L22" s="41">
        <v>125</v>
      </c>
      <c r="M22" s="42">
        <v>218.11</v>
      </c>
      <c r="N22" s="41"/>
      <c r="O22" s="42"/>
      <c r="P22" s="41"/>
      <c r="Q22" s="42"/>
      <c r="R22" s="41"/>
      <c r="S22" s="49"/>
      <c r="T22" s="41">
        <v>125</v>
      </c>
      <c r="U22" s="49">
        <v>216.98</v>
      </c>
      <c r="V22" s="41"/>
      <c r="W22" s="42"/>
      <c r="Y22" s="58"/>
    </row>
    <row r="23" spans="2:25" ht="12.75">
      <c r="B23" s="44">
        <v>14</v>
      </c>
      <c r="C23" s="47" t="s">
        <v>80</v>
      </c>
      <c r="D23" s="45"/>
      <c r="E23" s="46"/>
      <c r="F23" s="45">
        <v>150</v>
      </c>
      <c r="G23" s="46">
        <v>198.95</v>
      </c>
      <c r="H23" s="45"/>
      <c r="I23" s="46"/>
      <c r="J23" s="45"/>
      <c r="K23" s="46"/>
      <c r="L23" s="45"/>
      <c r="M23" s="46"/>
      <c r="N23" s="45">
        <v>125</v>
      </c>
      <c r="O23" s="46">
        <v>203.74</v>
      </c>
      <c r="P23" s="45"/>
      <c r="Q23" s="46"/>
      <c r="R23" s="45">
        <v>125</v>
      </c>
      <c r="S23" s="46">
        <v>205.44</v>
      </c>
      <c r="T23" s="45"/>
      <c r="U23" s="46"/>
      <c r="V23" s="45"/>
      <c r="W23" s="46"/>
      <c r="Y23" s="58"/>
    </row>
    <row r="24" spans="2:25" ht="12.75">
      <c r="B24" s="39">
        <v>15</v>
      </c>
      <c r="C24" s="40" t="s">
        <v>81</v>
      </c>
      <c r="D24" s="41">
        <v>150</v>
      </c>
      <c r="E24" s="42">
        <v>137.56</v>
      </c>
      <c r="F24" s="41"/>
      <c r="G24" s="42"/>
      <c r="H24" s="41"/>
      <c r="I24" s="42"/>
      <c r="J24" s="41"/>
      <c r="K24" s="42"/>
      <c r="L24" s="41"/>
      <c r="M24" s="42"/>
      <c r="N24" s="41"/>
      <c r="O24" s="42"/>
      <c r="P24" s="41">
        <v>150</v>
      </c>
      <c r="Q24" s="42">
        <v>111.77</v>
      </c>
      <c r="R24" s="41"/>
      <c r="S24" s="42"/>
      <c r="T24" s="41">
        <v>150</v>
      </c>
      <c r="U24" s="42">
        <v>138.88</v>
      </c>
      <c r="V24" s="41"/>
      <c r="W24" s="42"/>
      <c r="Y24" s="58"/>
    </row>
    <row r="25" spans="2:25" ht="12.75">
      <c r="B25" s="44">
        <v>16</v>
      </c>
      <c r="C25" s="56" t="s">
        <v>64</v>
      </c>
      <c r="D25" s="45"/>
      <c r="E25" s="46"/>
      <c r="F25" s="45"/>
      <c r="G25" s="46"/>
      <c r="H25" s="45"/>
      <c r="I25" s="46"/>
      <c r="J25" s="45"/>
      <c r="K25" s="46"/>
      <c r="L25" s="45"/>
      <c r="M25" s="46"/>
      <c r="N25" s="45"/>
      <c r="O25" s="46"/>
      <c r="P25" s="45"/>
      <c r="Q25" s="46"/>
      <c r="R25" s="45"/>
      <c r="S25" s="46"/>
      <c r="T25" s="45">
        <v>125</v>
      </c>
      <c r="U25" s="46">
        <v>223.79</v>
      </c>
      <c r="V25" s="45"/>
      <c r="W25" s="46"/>
      <c r="Y25" s="58"/>
    </row>
    <row r="26" spans="2:25" ht="12.75">
      <c r="B26" s="39">
        <v>17</v>
      </c>
      <c r="C26" s="40" t="s">
        <v>82</v>
      </c>
      <c r="D26" s="41">
        <v>150</v>
      </c>
      <c r="E26" s="42">
        <v>161.57</v>
      </c>
      <c r="F26" s="41">
        <v>150</v>
      </c>
      <c r="G26" s="42">
        <v>161.2</v>
      </c>
      <c r="H26" s="41"/>
      <c r="I26" s="42"/>
      <c r="J26" s="41">
        <v>125</v>
      </c>
      <c r="K26" s="42">
        <v>176.9</v>
      </c>
      <c r="L26" s="41"/>
      <c r="M26" s="42"/>
      <c r="N26" s="41"/>
      <c r="O26" s="42"/>
      <c r="P26" s="41">
        <v>100</v>
      </c>
      <c r="Q26" s="42">
        <v>164.95</v>
      </c>
      <c r="R26" s="41">
        <v>125</v>
      </c>
      <c r="S26" s="42">
        <v>176.85</v>
      </c>
      <c r="T26" s="41">
        <v>125</v>
      </c>
      <c r="U26" s="42">
        <v>173.23</v>
      </c>
      <c r="V26" s="41"/>
      <c r="W26" s="42"/>
      <c r="Y26" s="58"/>
    </row>
    <row r="27" spans="2:25" ht="12.75">
      <c r="B27" s="44">
        <v>18</v>
      </c>
      <c r="C27" s="47" t="s">
        <v>51</v>
      </c>
      <c r="D27" s="45"/>
      <c r="E27" s="46"/>
      <c r="F27" s="45"/>
      <c r="G27" s="46"/>
      <c r="H27" s="45"/>
      <c r="I27" s="46"/>
      <c r="J27" s="45"/>
      <c r="K27" s="46"/>
      <c r="L27" s="45"/>
      <c r="M27" s="46"/>
      <c r="N27" s="45"/>
      <c r="O27" s="46"/>
      <c r="P27" s="45"/>
      <c r="Q27" s="46"/>
      <c r="R27" s="45"/>
      <c r="S27" s="46"/>
      <c r="T27" s="45"/>
      <c r="U27" s="46"/>
      <c r="V27" s="45"/>
      <c r="W27" s="46"/>
      <c r="Y27" s="58"/>
    </row>
    <row r="28" spans="2:25" ht="12.75">
      <c r="B28" s="39">
        <v>19</v>
      </c>
      <c r="C28" s="40" t="s">
        <v>52</v>
      </c>
      <c r="D28" s="41">
        <v>150</v>
      </c>
      <c r="E28" s="42">
        <v>216.23</v>
      </c>
      <c r="F28" s="41"/>
      <c r="G28" s="42"/>
      <c r="H28" s="41"/>
      <c r="I28" s="42"/>
      <c r="J28" s="41"/>
      <c r="K28" s="42"/>
      <c r="L28" s="41"/>
      <c r="M28" s="42"/>
      <c r="N28" s="41">
        <v>125</v>
      </c>
      <c r="O28" s="42">
        <v>222.52</v>
      </c>
      <c r="P28" s="41"/>
      <c r="Q28" s="42"/>
      <c r="R28" s="41"/>
      <c r="S28" s="42"/>
      <c r="T28" s="41"/>
      <c r="U28" s="42"/>
      <c r="V28" s="41"/>
      <c r="W28" s="42"/>
      <c r="Y28" s="58"/>
    </row>
    <row r="29" spans="2:25" ht="12.75">
      <c r="B29" s="44">
        <v>20</v>
      </c>
      <c r="C29" s="47" t="s">
        <v>83</v>
      </c>
      <c r="D29" s="45"/>
      <c r="E29" s="46"/>
      <c r="F29" s="45">
        <v>150</v>
      </c>
      <c r="G29" s="46">
        <v>150.25</v>
      </c>
      <c r="H29" s="45"/>
      <c r="I29" s="46"/>
      <c r="J29" s="45"/>
      <c r="K29" s="46"/>
      <c r="L29" s="45"/>
      <c r="M29" s="46"/>
      <c r="N29" s="45">
        <v>125</v>
      </c>
      <c r="O29" s="46">
        <v>158.11</v>
      </c>
      <c r="P29" s="45">
        <v>125</v>
      </c>
      <c r="Q29" s="46">
        <v>169.04</v>
      </c>
      <c r="R29" s="45"/>
      <c r="S29" s="46"/>
      <c r="T29" s="45"/>
      <c r="U29" s="46"/>
      <c r="V29" s="45"/>
      <c r="W29" s="46"/>
      <c r="Y29" s="58"/>
    </row>
    <row r="30" spans="2:25" ht="12.75">
      <c r="B30" s="39">
        <v>21</v>
      </c>
      <c r="C30" s="40" t="s">
        <v>84</v>
      </c>
      <c r="D30" s="41">
        <v>150</v>
      </c>
      <c r="E30" s="42">
        <v>93.33</v>
      </c>
      <c r="F30" s="41">
        <v>150</v>
      </c>
      <c r="G30" s="42">
        <v>88.99</v>
      </c>
      <c r="H30" s="41"/>
      <c r="I30" s="42"/>
      <c r="J30" s="41"/>
      <c r="K30" s="42"/>
      <c r="L30" s="41">
        <v>125</v>
      </c>
      <c r="M30" s="42">
        <v>89.71</v>
      </c>
      <c r="N30" s="41">
        <v>125</v>
      </c>
      <c r="O30" s="42">
        <v>95.52</v>
      </c>
      <c r="P30" s="41">
        <v>100</v>
      </c>
      <c r="Q30" s="42">
        <v>104.44</v>
      </c>
      <c r="R30" s="41">
        <v>100</v>
      </c>
      <c r="S30" s="42">
        <v>100.4</v>
      </c>
      <c r="T30" s="41"/>
      <c r="U30" s="42"/>
      <c r="V30" s="41"/>
      <c r="W30" s="42"/>
      <c r="Y30" s="58"/>
    </row>
    <row r="31" spans="2:25" ht="12.75">
      <c r="B31" s="44">
        <v>22</v>
      </c>
      <c r="C31" s="56" t="s">
        <v>85</v>
      </c>
      <c r="D31" s="45">
        <v>150</v>
      </c>
      <c r="E31" s="46">
        <v>211.98</v>
      </c>
      <c r="F31" s="45">
        <v>150</v>
      </c>
      <c r="G31" s="46">
        <v>215.06</v>
      </c>
      <c r="H31" s="45">
        <v>150</v>
      </c>
      <c r="I31" s="46">
        <v>215.29</v>
      </c>
      <c r="J31" s="45"/>
      <c r="K31" s="46"/>
      <c r="L31" s="45"/>
      <c r="M31" s="46"/>
      <c r="N31" s="45"/>
      <c r="O31" s="46"/>
      <c r="P31" s="45"/>
      <c r="Q31" s="46"/>
      <c r="R31" s="45">
        <v>125</v>
      </c>
      <c r="S31" s="46">
        <v>212.56</v>
      </c>
      <c r="T31" s="45"/>
      <c r="U31" s="46"/>
      <c r="V31" s="45"/>
      <c r="W31" s="46"/>
      <c r="Y31" s="58"/>
    </row>
    <row r="32" spans="2:25" ht="12.75">
      <c r="B32" s="44">
        <v>23</v>
      </c>
      <c r="C32" s="47" t="s">
        <v>86</v>
      </c>
      <c r="D32" s="45"/>
      <c r="E32" s="46"/>
      <c r="F32" s="45"/>
      <c r="G32" s="46"/>
      <c r="H32" s="45">
        <v>150</v>
      </c>
      <c r="I32" s="46">
        <v>192.15</v>
      </c>
      <c r="J32" s="45">
        <v>150</v>
      </c>
      <c r="K32" s="46">
        <v>189.57</v>
      </c>
      <c r="L32" s="45"/>
      <c r="M32" s="46"/>
      <c r="N32" s="45"/>
      <c r="O32" s="46"/>
      <c r="P32" s="45">
        <v>150</v>
      </c>
      <c r="Q32" s="46">
        <v>200.96</v>
      </c>
      <c r="R32" s="45"/>
      <c r="S32" s="46"/>
      <c r="T32" s="45"/>
      <c r="U32" s="46"/>
      <c r="V32" s="45"/>
      <c r="W32" s="46"/>
      <c r="Y32" s="58"/>
    </row>
    <row r="33" spans="2:25" ht="12.75">
      <c r="B33" s="39">
        <v>24</v>
      </c>
      <c r="C33" s="40" t="s">
        <v>43</v>
      </c>
      <c r="D33" s="41">
        <v>125</v>
      </c>
      <c r="E33" s="42">
        <v>170.89</v>
      </c>
      <c r="F33" s="41">
        <v>125</v>
      </c>
      <c r="G33" s="42">
        <v>171.59</v>
      </c>
      <c r="H33" s="41">
        <v>125</v>
      </c>
      <c r="I33" s="42">
        <v>171.96</v>
      </c>
      <c r="J33" s="41">
        <v>100</v>
      </c>
      <c r="K33" s="42">
        <v>174.51</v>
      </c>
      <c r="L33" s="41"/>
      <c r="M33" s="42"/>
      <c r="N33" s="41">
        <v>125</v>
      </c>
      <c r="O33" s="42">
        <v>180.47</v>
      </c>
      <c r="P33" s="41"/>
      <c r="Q33" s="42"/>
      <c r="R33" s="41">
        <v>125</v>
      </c>
      <c r="S33" s="42">
        <v>175.91</v>
      </c>
      <c r="T33" s="41"/>
      <c r="U33" s="42"/>
      <c r="V33" s="41"/>
      <c r="W33" s="42"/>
      <c r="Y33" s="58"/>
    </row>
    <row r="34" spans="2:25" ht="12.75">
      <c r="B34" s="44">
        <v>25</v>
      </c>
      <c r="C34" s="56" t="s">
        <v>87</v>
      </c>
      <c r="D34" s="45">
        <v>125</v>
      </c>
      <c r="E34" s="46">
        <v>198.25</v>
      </c>
      <c r="F34" s="45">
        <v>125</v>
      </c>
      <c r="G34" s="46">
        <v>203.77</v>
      </c>
      <c r="H34" s="45"/>
      <c r="I34" s="46"/>
      <c r="J34" s="45"/>
      <c r="K34" s="46"/>
      <c r="L34" s="45"/>
      <c r="M34" s="46"/>
      <c r="N34" s="45"/>
      <c r="O34" s="46"/>
      <c r="P34" s="45">
        <v>100</v>
      </c>
      <c r="Q34" s="46">
        <v>196.43</v>
      </c>
      <c r="R34" s="45"/>
      <c r="S34" s="46"/>
      <c r="T34" s="45"/>
      <c r="U34" s="46"/>
      <c r="V34" s="45"/>
      <c r="W34" s="46"/>
      <c r="Y34" s="58"/>
    </row>
    <row r="35" spans="2:25" ht="12.75">
      <c r="B35" s="39">
        <v>26</v>
      </c>
      <c r="C35" s="40" t="s">
        <v>88</v>
      </c>
      <c r="D35" s="41">
        <v>125</v>
      </c>
      <c r="E35" s="42">
        <v>204.2</v>
      </c>
      <c r="F35" s="41"/>
      <c r="G35" s="42"/>
      <c r="H35" s="41"/>
      <c r="I35" s="42"/>
      <c r="J35" s="41">
        <v>125</v>
      </c>
      <c r="K35" s="42">
        <v>210.39</v>
      </c>
      <c r="L35" s="41">
        <v>150</v>
      </c>
      <c r="M35" s="42">
        <v>196.71</v>
      </c>
      <c r="N35" s="41"/>
      <c r="O35" s="42"/>
      <c r="P35" s="41">
        <v>150</v>
      </c>
      <c r="Q35" s="42">
        <v>210.1</v>
      </c>
      <c r="R35" s="41">
        <v>100</v>
      </c>
      <c r="S35" s="42">
        <v>202.66</v>
      </c>
      <c r="T35" s="41">
        <v>100</v>
      </c>
      <c r="U35" s="42">
        <v>205.17</v>
      </c>
      <c r="V35" s="41"/>
      <c r="W35" s="42"/>
      <c r="Y35" s="58"/>
    </row>
    <row r="36" spans="2:25" ht="12.75">
      <c r="B36" s="44">
        <v>27</v>
      </c>
      <c r="C36" s="56" t="s">
        <v>89</v>
      </c>
      <c r="D36" s="45">
        <v>150</v>
      </c>
      <c r="E36" s="46">
        <v>180.5</v>
      </c>
      <c r="F36" s="45">
        <v>150</v>
      </c>
      <c r="G36" s="46">
        <v>190.41</v>
      </c>
      <c r="H36" s="45">
        <v>175</v>
      </c>
      <c r="I36" s="46">
        <v>186.95</v>
      </c>
      <c r="J36" s="45"/>
      <c r="K36" s="46"/>
      <c r="L36" s="45"/>
      <c r="M36" s="46"/>
      <c r="N36" s="45">
        <v>150</v>
      </c>
      <c r="O36" s="46">
        <v>192.4</v>
      </c>
      <c r="P36" s="45">
        <v>100</v>
      </c>
      <c r="Q36" s="46">
        <v>195.83</v>
      </c>
      <c r="R36" s="45">
        <v>100</v>
      </c>
      <c r="S36" s="46">
        <v>199.5</v>
      </c>
      <c r="T36" s="45"/>
      <c r="U36" s="46"/>
      <c r="V36" s="45"/>
      <c r="W36" s="46"/>
      <c r="Y36" s="58"/>
    </row>
    <row r="37" spans="2:23" ht="13.5" thickBot="1">
      <c r="B37" s="52">
        <v>28</v>
      </c>
      <c r="C37" s="53"/>
      <c r="D37" s="54"/>
      <c r="E37" s="55"/>
      <c r="F37" s="54"/>
      <c r="G37" s="55"/>
      <c r="H37" s="54"/>
      <c r="I37" s="55"/>
      <c r="J37" s="54"/>
      <c r="K37" s="55"/>
      <c r="L37" s="54"/>
      <c r="M37" s="55"/>
      <c r="N37" s="54"/>
      <c r="O37" s="55"/>
      <c r="P37" s="54"/>
      <c r="Q37" s="55"/>
      <c r="R37" s="54"/>
      <c r="S37" s="55"/>
      <c r="T37" s="54"/>
      <c r="U37" s="55"/>
      <c r="V37" s="54"/>
      <c r="W37" s="55"/>
    </row>
    <row r="38" ht="13.5" thickTop="1"/>
    <row r="39" ht="12.75">
      <c r="C39" t="s">
        <v>93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Y50"/>
  <sheetViews>
    <sheetView zoomScalePageLayoutView="0" workbookViewId="0" topLeftCell="A1">
      <selection activeCell="Y5" sqref="Y5:Z5"/>
    </sheetView>
  </sheetViews>
  <sheetFormatPr defaultColWidth="9.140625" defaultRowHeight="12.75"/>
  <cols>
    <col min="1" max="1" width="1.28515625" style="0" customWidth="1"/>
    <col min="2" max="2" width="3.28125" style="15" customWidth="1"/>
    <col min="3" max="3" width="20.57421875" style="0" customWidth="1"/>
    <col min="4" max="4" width="5.140625" style="15" customWidth="1"/>
    <col min="5" max="5" width="8.28125" style="18" customWidth="1"/>
    <col min="6" max="6" width="5.140625" style="15" customWidth="1"/>
    <col min="7" max="7" width="8.28125" style="18" customWidth="1"/>
    <col min="8" max="8" width="5.140625" style="15" customWidth="1"/>
    <col min="9" max="9" width="8.28125" style="18" customWidth="1"/>
    <col min="10" max="10" width="5.140625" style="16" customWidth="1"/>
    <col min="11" max="11" width="8.28125" style="18" customWidth="1"/>
    <col min="12" max="12" width="5.140625" style="16" customWidth="1"/>
    <col min="13" max="13" width="8.28125" style="18" customWidth="1"/>
    <col min="14" max="14" width="5.140625" style="16" customWidth="1"/>
    <col min="15" max="15" width="8.28125" style="18" customWidth="1"/>
    <col min="16" max="16" width="5.140625" style="16" customWidth="1"/>
    <col min="17" max="17" width="8.28125" style="18" customWidth="1"/>
    <col min="18" max="18" width="5.140625" style="16" customWidth="1"/>
    <col min="19" max="19" width="8.28125" style="18" customWidth="1"/>
    <col min="20" max="20" width="2.00390625" style="18" customWidth="1"/>
    <col min="21" max="21" width="5.140625" style="16" customWidth="1"/>
    <col min="22" max="22" width="8.28125" style="18" customWidth="1"/>
    <col min="23" max="23" width="2.00390625" style="18" customWidth="1"/>
    <col min="24" max="24" width="5.140625" style="16" customWidth="1"/>
    <col min="25" max="25" width="8.28125" style="18" customWidth="1"/>
  </cols>
  <sheetData>
    <row r="1" spans="5:25" ht="12.75">
      <c r="E1" s="15"/>
      <c r="G1" s="15"/>
      <c r="I1" s="15"/>
      <c r="K1" s="15"/>
      <c r="M1" s="15"/>
      <c r="O1" s="15"/>
      <c r="Q1" s="15"/>
      <c r="S1" s="15"/>
      <c r="T1" s="15"/>
      <c r="V1" s="15"/>
      <c r="W1" s="15"/>
      <c r="Y1" s="15"/>
    </row>
    <row r="2" spans="5:25" ht="20.25">
      <c r="E2" s="15"/>
      <c r="F2" s="57"/>
      <c r="G2" s="15"/>
      <c r="I2" s="15"/>
      <c r="K2" s="15"/>
      <c r="M2" s="15"/>
      <c r="O2" s="15"/>
      <c r="Q2" s="15"/>
      <c r="S2" s="15"/>
      <c r="T2" s="15"/>
      <c r="V2" s="15"/>
      <c r="W2" s="15"/>
      <c r="Y2" s="15"/>
    </row>
    <row r="3" spans="5:25" ht="27">
      <c r="E3" s="28" t="s">
        <v>94</v>
      </c>
      <c r="G3" s="15"/>
      <c r="I3" s="15"/>
      <c r="J3" s="15"/>
      <c r="K3" s="16"/>
      <c r="L3" s="15"/>
      <c r="M3" s="16"/>
      <c r="N3" s="15"/>
      <c r="O3" s="16"/>
      <c r="P3" s="15"/>
      <c r="Q3" s="16"/>
      <c r="R3" s="15"/>
      <c r="S3" s="16"/>
      <c r="T3" s="15"/>
      <c r="V3" s="15"/>
      <c r="W3" s="15"/>
      <c r="Y3" s="15"/>
    </row>
    <row r="4" spans="5:25" ht="12.75">
      <c r="E4" s="15"/>
      <c r="G4" s="15"/>
      <c r="I4" s="15"/>
      <c r="J4" s="15"/>
      <c r="K4" s="16"/>
      <c r="L4" s="15"/>
      <c r="M4" s="16"/>
      <c r="N4" s="15"/>
      <c r="O4" s="16"/>
      <c r="P4" s="15"/>
      <c r="Q4" s="16"/>
      <c r="R4" s="15"/>
      <c r="S4" s="16"/>
      <c r="T4" s="15"/>
      <c r="V4" s="15"/>
      <c r="W4" s="15"/>
      <c r="Y4" s="15"/>
    </row>
    <row r="5" spans="5:25" ht="23.25">
      <c r="E5" s="29"/>
      <c r="F5" s="29"/>
      <c r="G5" s="29"/>
      <c r="H5" s="74" t="s">
        <v>95</v>
      </c>
      <c r="I5" s="15"/>
      <c r="J5" s="15"/>
      <c r="K5" s="16"/>
      <c r="L5" s="15"/>
      <c r="M5" s="16"/>
      <c r="N5" s="15"/>
      <c r="O5" s="16"/>
      <c r="P5" s="15"/>
      <c r="Q5" s="16"/>
      <c r="R5" s="15"/>
      <c r="S5" s="16"/>
      <c r="T5" s="15"/>
      <c r="V5" s="15"/>
      <c r="W5" s="15"/>
      <c r="Y5" s="15"/>
    </row>
    <row r="6" spans="5:25" ht="12.75">
      <c r="E6" s="15"/>
      <c r="F6" s="29"/>
      <c r="G6" s="15"/>
      <c r="I6" s="15"/>
      <c r="K6" s="15"/>
      <c r="M6" s="15"/>
      <c r="O6" s="15"/>
      <c r="Q6" s="15"/>
      <c r="S6" s="15"/>
      <c r="T6" s="15"/>
      <c r="V6" s="15"/>
      <c r="W6" s="15"/>
      <c r="Y6" s="15"/>
    </row>
    <row r="7" spans="5:25" ht="13.5" thickBot="1">
      <c r="E7" s="15"/>
      <c r="F7" s="29"/>
      <c r="G7" s="15"/>
      <c r="I7" s="15"/>
      <c r="K7" s="15"/>
      <c r="M7" s="15"/>
      <c r="O7" s="15"/>
      <c r="Q7" s="15"/>
      <c r="S7" s="15"/>
      <c r="T7" s="15"/>
      <c r="V7" s="15"/>
      <c r="W7" s="15"/>
      <c r="Y7" s="15"/>
    </row>
    <row r="8" spans="2:25" ht="13.5" thickTop="1">
      <c r="B8" s="30"/>
      <c r="C8" s="31"/>
      <c r="D8" s="32"/>
      <c r="E8" s="33" t="s">
        <v>15</v>
      </c>
      <c r="F8" s="34"/>
      <c r="G8" s="33" t="s">
        <v>16</v>
      </c>
      <c r="H8" s="34"/>
      <c r="I8" s="33" t="s">
        <v>17</v>
      </c>
      <c r="J8" s="34"/>
      <c r="K8" s="33" t="s">
        <v>18</v>
      </c>
      <c r="L8" s="34"/>
      <c r="M8" s="33" t="s">
        <v>19</v>
      </c>
      <c r="N8" s="34"/>
      <c r="O8" s="33" t="s">
        <v>20</v>
      </c>
      <c r="P8" s="34"/>
      <c r="Q8" s="33" t="s">
        <v>21</v>
      </c>
      <c r="R8" s="34"/>
      <c r="S8" s="33" t="s">
        <v>22</v>
      </c>
      <c r="T8" s="59"/>
      <c r="U8" s="60" t="s">
        <v>36</v>
      </c>
      <c r="V8" s="61"/>
      <c r="W8" s="59"/>
      <c r="X8"/>
      <c r="Y8"/>
    </row>
    <row r="9" spans="2:25" ht="15.75" customHeight="1" thickBot="1">
      <c r="B9" s="35" t="s">
        <v>24</v>
      </c>
      <c r="C9" s="36" t="s">
        <v>32</v>
      </c>
      <c r="D9" s="37" t="s">
        <v>25</v>
      </c>
      <c r="E9" s="38" t="s">
        <v>26</v>
      </c>
      <c r="F9" s="37" t="s">
        <v>25</v>
      </c>
      <c r="G9" s="38" t="s">
        <v>26</v>
      </c>
      <c r="H9" s="37" t="s">
        <v>25</v>
      </c>
      <c r="I9" s="38" t="s">
        <v>26</v>
      </c>
      <c r="J9" s="37" t="s">
        <v>25</v>
      </c>
      <c r="K9" s="38" t="s">
        <v>26</v>
      </c>
      <c r="L9" s="37" t="s">
        <v>25</v>
      </c>
      <c r="M9" s="38" t="s">
        <v>26</v>
      </c>
      <c r="N9" s="37" t="s">
        <v>25</v>
      </c>
      <c r="O9" s="38" t="s">
        <v>26</v>
      </c>
      <c r="P9" s="37" t="s">
        <v>25</v>
      </c>
      <c r="Q9" s="38" t="s">
        <v>26</v>
      </c>
      <c r="R9" s="37" t="s">
        <v>25</v>
      </c>
      <c r="S9" s="38" t="s">
        <v>26</v>
      </c>
      <c r="T9" s="35"/>
      <c r="U9" s="37" t="s">
        <v>25</v>
      </c>
      <c r="V9" s="38" t="s">
        <v>26</v>
      </c>
      <c r="W9" s="35"/>
      <c r="X9"/>
      <c r="Y9"/>
    </row>
    <row r="10" spans="2:25" ht="13.5" thickTop="1">
      <c r="B10" s="39">
        <v>1</v>
      </c>
      <c r="C10" s="40" t="s">
        <v>75</v>
      </c>
      <c r="D10" s="41"/>
      <c r="E10" s="42"/>
      <c r="F10" s="41"/>
      <c r="G10" s="42"/>
      <c r="H10" s="41">
        <v>125</v>
      </c>
      <c r="I10" s="43">
        <v>177.79</v>
      </c>
      <c r="J10" s="41"/>
      <c r="K10" s="43"/>
      <c r="L10" s="41"/>
      <c r="M10" s="43"/>
      <c r="N10" s="41"/>
      <c r="O10" s="42"/>
      <c r="P10" s="41"/>
      <c r="Q10" s="43"/>
      <c r="R10" s="41"/>
      <c r="S10" s="43"/>
      <c r="T10" s="62"/>
      <c r="U10" s="41">
        <v>125</v>
      </c>
      <c r="V10" s="43">
        <v>177.79</v>
      </c>
      <c r="W10" s="62"/>
      <c r="X10"/>
      <c r="Y10"/>
    </row>
    <row r="11" spans="2:25" ht="12.75">
      <c r="B11" s="44">
        <v>2</v>
      </c>
      <c r="C11" s="56" t="s">
        <v>81</v>
      </c>
      <c r="D11" s="45">
        <v>150</v>
      </c>
      <c r="E11" s="46">
        <v>150.1</v>
      </c>
      <c r="F11" s="45">
        <v>150</v>
      </c>
      <c r="G11" s="46">
        <v>134.42</v>
      </c>
      <c r="H11" s="45">
        <v>150</v>
      </c>
      <c r="I11" s="46">
        <v>134.82</v>
      </c>
      <c r="J11" s="45">
        <v>150</v>
      </c>
      <c r="K11" s="46">
        <v>134.35</v>
      </c>
      <c r="L11" s="45"/>
      <c r="M11" s="46"/>
      <c r="N11" s="45">
        <v>150</v>
      </c>
      <c r="O11" s="46">
        <v>139.58</v>
      </c>
      <c r="P11" s="45"/>
      <c r="Q11" s="46"/>
      <c r="R11" s="45">
        <v>150</v>
      </c>
      <c r="S11" s="46">
        <v>149.35</v>
      </c>
      <c r="T11" s="63"/>
      <c r="U11" s="45">
        <v>150</v>
      </c>
      <c r="V11" s="43">
        <v>150.1</v>
      </c>
      <c r="W11" s="63"/>
      <c r="X11"/>
      <c r="Y11"/>
    </row>
    <row r="12" spans="2:25" ht="12.75">
      <c r="B12" s="39">
        <v>3</v>
      </c>
      <c r="C12" s="40" t="s">
        <v>96</v>
      </c>
      <c r="D12" s="41"/>
      <c r="E12" s="42"/>
      <c r="F12" s="41">
        <v>150</v>
      </c>
      <c r="G12" s="42">
        <v>193.21</v>
      </c>
      <c r="H12" s="41"/>
      <c r="I12" s="42"/>
      <c r="J12" s="41">
        <v>150</v>
      </c>
      <c r="K12" s="42">
        <v>204.62</v>
      </c>
      <c r="L12" s="41">
        <v>100</v>
      </c>
      <c r="M12" s="42">
        <v>200.59</v>
      </c>
      <c r="N12" s="41"/>
      <c r="O12" s="42"/>
      <c r="P12" s="41"/>
      <c r="Q12" s="42"/>
      <c r="R12" s="41"/>
      <c r="S12" s="42"/>
      <c r="T12" s="64"/>
      <c r="U12" s="41">
        <v>150</v>
      </c>
      <c r="V12" s="43">
        <v>204.62</v>
      </c>
      <c r="W12" s="64"/>
      <c r="X12"/>
      <c r="Y12"/>
    </row>
    <row r="13" spans="2:25" ht="12.75">
      <c r="B13" s="44">
        <v>4</v>
      </c>
      <c r="C13" s="47" t="s">
        <v>97</v>
      </c>
      <c r="D13" s="45"/>
      <c r="E13" s="46"/>
      <c r="F13" s="45">
        <v>125</v>
      </c>
      <c r="G13" s="46">
        <v>234.03</v>
      </c>
      <c r="H13" s="45">
        <v>125</v>
      </c>
      <c r="I13" s="46">
        <v>244.98</v>
      </c>
      <c r="J13" s="45"/>
      <c r="K13" s="46"/>
      <c r="L13" s="45"/>
      <c r="M13" s="46"/>
      <c r="N13" s="45"/>
      <c r="O13" s="46"/>
      <c r="P13" s="45"/>
      <c r="Q13" s="46"/>
      <c r="R13" s="45">
        <v>100</v>
      </c>
      <c r="S13" s="46">
        <v>227.54</v>
      </c>
      <c r="T13" s="63"/>
      <c r="U13" s="45">
        <v>125</v>
      </c>
      <c r="V13" s="43">
        <v>244.98</v>
      </c>
      <c r="W13" s="63"/>
      <c r="X13"/>
      <c r="Y13"/>
    </row>
    <row r="14" spans="2:25" ht="12.75">
      <c r="B14" s="39">
        <v>5</v>
      </c>
      <c r="C14" s="40" t="s">
        <v>80</v>
      </c>
      <c r="D14" s="41"/>
      <c r="E14" s="42"/>
      <c r="F14" s="41"/>
      <c r="G14" s="42"/>
      <c r="H14" s="41"/>
      <c r="I14" s="42"/>
      <c r="J14" s="41">
        <v>125</v>
      </c>
      <c r="K14" s="42">
        <v>201.87</v>
      </c>
      <c r="L14" s="41">
        <v>125</v>
      </c>
      <c r="M14" s="42">
        <v>211.08</v>
      </c>
      <c r="N14" s="41"/>
      <c r="O14" s="42"/>
      <c r="P14" s="41">
        <v>100</v>
      </c>
      <c r="Q14" s="42">
        <v>197.43</v>
      </c>
      <c r="R14" s="41"/>
      <c r="S14" s="42"/>
      <c r="T14" s="64"/>
      <c r="U14" s="41">
        <v>125</v>
      </c>
      <c r="V14" s="43">
        <v>211.08</v>
      </c>
      <c r="W14" s="64"/>
      <c r="X14"/>
      <c r="Y14"/>
    </row>
    <row r="15" spans="2:25" ht="12.75">
      <c r="B15" s="44">
        <v>6</v>
      </c>
      <c r="C15" s="56" t="s">
        <v>72</v>
      </c>
      <c r="D15" s="45"/>
      <c r="E15" s="46"/>
      <c r="F15" s="45"/>
      <c r="G15" s="46"/>
      <c r="H15" s="45">
        <v>150</v>
      </c>
      <c r="I15" s="46">
        <v>180.23</v>
      </c>
      <c r="J15" s="45"/>
      <c r="K15" s="46"/>
      <c r="L15" s="45"/>
      <c r="M15" s="46"/>
      <c r="N15" s="45">
        <v>125</v>
      </c>
      <c r="O15" s="46">
        <v>178</v>
      </c>
      <c r="P15" s="45"/>
      <c r="Q15" s="46"/>
      <c r="R15" s="45"/>
      <c r="S15" s="46"/>
      <c r="T15" s="63"/>
      <c r="U15" s="45">
        <v>150</v>
      </c>
      <c r="V15" s="43">
        <v>180.23</v>
      </c>
      <c r="W15" s="63"/>
      <c r="X15"/>
      <c r="Y15"/>
    </row>
    <row r="16" spans="2:25" ht="12.75">
      <c r="B16" s="39">
        <v>7</v>
      </c>
      <c r="C16" s="40" t="s">
        <v>52</v>
      </c>
      <c r="D16" s="41"/>
      <c r="E16" s="42"/>
      <c r="F16" s="41"/>
      <c r="G16" s="42"/>
      <c r="H16" s="41"/>
      <c r="I16" s="42"/>
      <c r="J16" s="41">
        <v>125</v>
      </c>
      <c r="K16" s="42">
        <v>213.25</v>
      </c>
      <c r="L16" s="41">
        <v>125</v>
      </c>
      <c r="M16" s="42">
        <v>214.68</v>
      </c>
      <c r="N16" s="41"/>
      <c r="O16" s="42"/>
      <c r="P16" s="41">
        <v>125</v>
      </c>
      <c r="Q16" s="42">
        <v>218.43</v>
      </c>
      <c r="R16" s="41">
        <v>125</v>
      </c>
      <c r="S16" s="42">
        <v>223.24</v>
      </c>
      <c r="T16" s="64"/>
      <c r="U16" s="41">
        <v>125</v>
      </c>
      <c r="V16" s="43">
        <v>223.24</v>
      </c>
      <c r="W16" s="64"/>
      <c r="X16"/>
      <c r="Y16"/>
    </row>
    <row r="17" spans="2:25" ht="12.75">
      <c r="B17" s="44">
        <v>8</v>
      </c>
      <c r="C17" s="47" t="s">
        <v>43</v>
      </c>
      <c r="D17" s="45">
        <v>150</v>
      </c>
      <c r="E17" s="46">
        <v>162.44</v>
      </c>
      <c r="F17" s="45"/>
      <c r="G17" s="46"/>
      <c r="H17" s="45"/>
      <c r="I17" s="46"/>
      <c r="J17" s="45"/>
      <c r="K17" s="46"/>
      <c r="L17" s="45">
        <v>100</v>
      </c>
      <c r="M17" s="46">
        <v>172.98</v>
      </c>
      <c r="N17" s="45"/>
      <c r="O17" s="46"/>
      <c r="P17" s="45">
        <v>100</v>
      </c>
      <c r="Q17" s="46">
        <v>174.61</v>
      </c>
      <c r="R17" s="45"/>
      <c r="S17" s="46"/>
      <c r="T17" s="63"/>
      <c r="U17" s="45">
        <v>100</v>
      </c>
      <c r="V17" s="43">
        <v>174.61</v>
      </c>
      <c r="W17" s="63"/>
      <c r="X17"/>
      <c r="Y17"/>
    </row>
    <row r="18" spans="2:25" ht="12.75">
      <c r="B18" s="39">
        <v>9</v>
      </c>
      <c r="C18" s="40" t="s">
        <v>98</v>
      </c>
      <c r="D18" s="41"/>
      <c r="E18" s="42"/>
      <c r="F18" s="41">
        <v>125</v>
      </c>
      <c r="G18" s="42">
        <v>108.33</v>
      </c>
      <c r="H18" s="41"/>
      <c r="I18" s="42"/>
      <c r="J18" s="41"/>
      <c r="K18" s="42"/>
      <c r="L18" s="41"/>
      <c r="M18" s="42"/>
      <c r="N18" s="41">
        <v>150</v>
      </c>
      <c r="O18" s="42">
        <v>114.62</v>
      </c>
      <c r="P18" s="41"/>
      <c r="Q18" s="42"/>
      <c r="R18" s="41"/>
      <c r="S18" s="42"/>
      <c r="T18" s="64"/>
      <c r="U18" s="41">
        <v>150</v>
      </c>
      <c r="V18" s="43">
        <v>114.62</v>
      </c>
      <c r="W18" s="64"/>
      <c r="X18"/>
      <c r="Y18"/>
    </row>
    <row r="19" spans="2:25" ht="12.75">
      <c r="B19" s="44">
        <v>10</v>
      </c>
      <c r="C19" s="56" t="s">
        <v>99</v>
      </c>
      <c r="D19" s="45"/>
      <c r="E19" s="46"/>
      <c r="F19" s="45">
        <v>150</v>
      </c>
      <c r="G19" s="46">
        <v>207.56</v>
      </c>
      <c r="H19" s="45"/>
      <c r="I19" s="46"/>
      <c r="J19" s="45">
        <v>125</v>
      </c>
      <c r="K19" s="46">
        <v>207.34</v>
      </c>
      <c r="L19" s="45">
        <v>125</v>
      </c>
      <c r="M19" s="46">
        <v>226.4</v>
      </c>
      <c r="N19" s="45">
        <v>100</v>
      </c>
      <c r="O19" s="46">
        <v>213.64</v>
      </c>
      <c r="P19" s="45"/>
      <c r="Q19" s="46"/>
      <c r="R19" s="45">
        <v>150</v>
      </c>
      <c r="S19" s="46">
        <v>215.3</v>
      </c>
      <c r="T19" s="63"/>
      <c r="U19" s="45">
        <v>125</v>
      </c>
      <c r="V19" s="43">
        <v>226.4</v>
      </c>
      <c r="W19" s="63"/>
      <c r="X19"/>
      <c r="Y19"/>
    </row>
    <row r="20" spans="2:25" ht="12.75">
      <c r="B20" s="39">
        <v>11</v>
      </c>
      <c r="C20" s="40" t="s">
        <v>57</v>
      </c>
      <c r="D20" s="48">
        <v>150</v>
      </c>
      <c r="E20" s="43">
        <v>169.67</v>
      </c>
      <c r="F20" s="41"/>
      <c r="G20" s="42"/>
      <c r="H20" s="41">
        <v>150</v>
      </c>
      <c r="I20" s="42">
        <v>165.01</v>
      </c>
      <c r="J20" s="41"/>
      <c r="K20" s="42"/>
      <c r="L20" s="41">
        <v>125</v>
      </c>
      <c r="M20" s="42">
        <v>175.29</v>
      </c>
      <c r="N20" s="41"/>
      <c r="O20" s="42"/>
      <c r="P20" s="41"/>
      <c r="Q20" s="42"/>
      <c r="R20" s="41"/>
      <c r="S20" s="42"/>
      <c r="T20" s="64"/>
      <c r="U20" s="41">
        <v>125</v>
      </c>
      <c r="V20" s="43">
        <v>175.29</v>
      </c>
      <c r="W20" s="64"/>
      <c r="X20"/>
      <c r="Y20"/>
    </row>
    <row r="21" spans="2:25" ht="12.75">
      <c r="B21" s="44">
        <v>12</v>
      </c>
      <c r="C21" s="56" t="s">
        <v>44</v>
      </c>
      <c r="D21" s="45">
        <v>100</v>
      </c>
      <c r="E21" s="46">
        <v>211.25</v>
      </c>
      <c r="F21" s="45"/>
      <c r="G21" s="46"/>
      <c r="H21" s="45"/>
      <c r="I21" s="46"/>
      <c r="J21" s="45">
        <v>100</v>
      </c>
      <c r="K21" s="46">
        <v>218.57</v>
      </c>
      <c r="L21" s="45"/>
      <c r="M21" s="46"/>
      <c r="N21" s="45"/>
      <c r="O21" s="46"/>
      <c r="P21" s="45"/>
      <c r="Q21" s="46"/>
      <c r="R21" s="45"/>
      <c r="S21" s="46"/>
      <c r="T21" s="63"/>
      <c r="U21" s="45">
        <v>100</v>
      </c>
      <c r="V21" s="43">
        <v>218.57</v>
      </c>
      <c r="W21" s="63"/>
      <c r="X21"/>
      <c r="Y21"/>
    </row>
    <row r="22" spans="2:25" ht="12.75">
      <c r="B22" s="39">
        <v>13</v>
      </c>
      <c r="C22" s="40" t="s">
        <v>47</v>
      </c>
      <c r="D22" s="41">
        <v>150</v>
      </c>
      <c r="E22" s="42">
        <v>203.24</v>
      </c>
      <c r="F22" s="41">
        <v>150</v>
      </c>
      <c r="G22" s="42">
        <v>203.1</v>
      </c>
      <c r="H22" s="41"/>
      <c r="I22" s="42"/>
      <c r="J22" s="41">
        <v>100</v>
      </c>
      <c r="K22" s="42">
        <v>199.7</v>
      </c>
      <c r="L22" s="41">
        <v>125</v>
      </c>
      <c r="M22" s="42">
        <v>206.09</v>
      </c>
      <c r="N22" s="41">
        <v>125</v>
      </c>
      <c r="O22" s="42">
        <v>201.46</v>
      </c>
      <c r="P22" s="41">
        <v>100</v>
      </c>
      <c r="Q22" s="42">
        <v>198.95</v>
      </c>
      <c r="R22" s="41">
        <v>125</v>
      </c>
      <c r="S22" s="49">
        <v>205.15</v>
      </c>
      <c r="T22" s="65"/>
      <c r="U22" s="41">
        <v>125</v>
      </c>
      <c r="V22" s="43">
        <v>206.09</v>
      </c>
      <c r="W22" s="65"/>
      <c r="X22"/>
      <c r="Y22"/>
    </row>
    <row r="23" spans="2:25" ht="12.75">
      <c r="B23" s="44">
        <v>14</v>
      </c>
      <c r="C23" s="47" t="s">
        <v>100</v>
      </c>
      <c r="D23" s="45">
        <v>150</v>
      </c>
      <c r="E23" s="46">
        <v>175.97</v>
      </c>
      <c r="F23" s="45"/>
      <c r="G23" s="46"/>
      <c r="H23" s="45"/>
      <c r="I23" s="46"/>
      <c r="J23" s="45">
        <v>150</v>
      </c>
      <c r="K23" s="46">
        <v>187.4</v>
      </c>
      <c r="L23" s="45">
        <v>125</v>
      </c>
      <c r="M23" s="46">
        <v>176.07</v>
      </c>
      <c r="N23" s="45"/>
      <c r="O23" s="46"/>
      <c r="P23" s="45"/>
      <c r="Q23" s="46"/>
      <c r="R23" s="45"/>
      <c r="S23" s="46"/>
      <c r="T23" s="63"/>
      <c r="U23" s="45">
        <v>150</v>
      </c>
      <c r="V23" s="43">
        <v>187.4</v>
      </c>
      <c r="W23" s="63"/>
      <c r="X23"/>
      <c r="Y23"/>
    </row>
    <row r="24" spans="2:25" ht="12.75">
      <c r="B24" s="39">
        <v>15</v>
      </c>
      <c r="C24" s="40" t="s">
        <v>101</v>
      </c>
      <c r="D24" s="41"/>
      <c r="E24" s="42"/>
      <c r="F24" s="41"/>
      <c r="G24" s="42"/>
      <c r="H24" s="41"/>
      <c r="I24" s="42"/>
      <c r="J24" s="41">
        <v>100</v>
      </c>
      <c r="K24" s="42">
        <v>196.48</v>
      </c>
      <c r="L24" s="41"/>
      <c r="M24" s="42"/>
      <c r="N24" s="41"/>
      <c r="O24" s="42"/>
      <c r="P24" s="41"/>
      <c r="Q24" s="42"/>
      <c r="R24" s="41"/>
      <c r="S24" s="42"/>
      <c r="T24" s="64"/>
      <c r="U24" s="41">
        <v>100</v>
      </c>
      <c r="V24" s="43">
        <v>196.48</v>
      </c>
      <c r="W24" s="64"/>
      <c r="X24"/>
      <c r="Y24"/>
    </row>
    <row r="25" spans="2:25" ht="12.75">
      <c r="B25" s="44">
        <v>16</v>
      </c>
      <c r="C25" s="56" t="s">
        <v>51</v>
      </c>
      <c r="D25" s="45"/>
      <c r="E25" s="46"/>
      <c r="F25" s="45"/>
      <c r="G25" s="46"/>
      <c r="H25" s="45">
        <v>125</v>
      </c>
      <c r="I25" s="46">
        <v>141.39</v>
      </c>
      <c r="J25" s="45"/>
      <c r="K25" s="46"/>
      <c r="L25" s="45">
        <v>125</v>
      </c>
      <c r="M25" s="46">
        <v>149.94</v>
      </c>
      <c r="N25" s="45"/>
      <c r="O25" s="46"/>
      <c r="P25" s="45">
        <v>125</v>
      </c>
      <c r="Q25" s="46">
        <v>158.55</v>
      </c>
      <c r="R25" s="45">
        <v>150</v>
      </c>
      <c r="S25" s="46">
        <v>153.46</v>
      </c>
      <c r="T25" s="63"/>
      <c r="U25" s="45">
        <v>125</v>
      </c>
      <c r="V25" s="43">
        <v>158.55</v>
      </c>
      <c r="W25" s="63"/>
      <c r="X25"/>
      <c r="Y25"/>
    </row>
    <row r="26" spans="2:25" ht="12.75">
      <c r="B26" s="39">
        <v>17</v>
      </c>
      <c r="C26" s="40" t="s">
        <v>77</v>
      </c>
      <c r="D26" s="41"/>
      <c r="E26" s="42"/>
      <c r="F26" s="41"/>
      <c r="G26" s="42"/>
      <c r="H26" s="41">
        <v>150</v>
      </c>
      <c r="I26" s="42">
        <v>161.38</v>
      </c>
      <c r="J26" s="41"/>
      <c r="K26" s="42"/>
      <c r="L26" s="41"/>
      <c r="M26" s="42"/>
      <c r="N26" s="41">
        <v>100</v>
      </c>
      <c r="O26" s="42">
        <v>185.68</v>
      </c>
      <c r="P26" s="41"/>
      <c r="Q26" s="42"/>
      <c r="R26" s="41"/>
      <c r="S26" s="42"/>
      <c r="T26" s="64"/>
      <c r="U26" s="41">
        <v>100</v>
      </c>
      <c r="V26" s="43">
        <v>185.68</v>
      </c>
      <c r="W26" s="64"/>
      <c r="X26"/>
      <c r="Y26"/>
    </row>
    <row r="27" spans="2:25" ht="12.75">
      <c r="B27" s="44">
        <v>18</v>
      </c>
      <c r="C27" s="47" t="s">
        <v>41</v>
      </c>
      <c r="D27" s="45"/>
      <c r="E27" s="46"/>
      <c r="F27" s="45">
        <v>150</v>
      </c>
      <c r="G27" s="46">
        <v>164.86</v>
      </c>
      <c r="H27" s="45"/>
      <c r="I27" s="46"/>
      <c r="J27" s="45"/>
      <c r="K27" s="46"/>
      <c r="L27" s="45"/>
      <c r="M27" s="46"/>
      <c r="N27" s="45"/>
      <c r="O27" s="46"/>
      <c r="P27" s="45"/>
      <c r="Q27" s="46"/>
      <c r="R27" s="45"/>
      <c r="S27" s="46"/>
      <c r="T27" s="63"/>
      <c r="U27" s="45">
        <v>150</v>
      </c>
      <c r="V27" s="43">
        <v>164.86</v>
      </c>
      <c r="W27" s="63"/>
      <c r="X27"/>
      <c r="Y27"/>
    </row>
    <row r="28" spans="2:25" ht="12.75">
      <c r="B28" s="39">
        <v>19</v>
      </c>
      <c r="C28" s="40" t="s">
        <v>78</v>
      </c>
      <c r="D28" s="41"/>
      <c r="E28" s="42"/>
      <c r="F28" s="41">
        <v>125</v>
      </c>
      <c r="G28" s="42">
        <v>155.99</v>
      </c>
      <c r="H28" s="41"/>
      <c r="I28" s="42"/>
      <c r="J28" s="41"/>
      <c r="K28" s="42"/>
      <c r="L28" s="41"/>
      <c r="M28" s="42"/>
      <c r="N28" s="41"/>
      <c r="O28" s="42"/>
      <c r="P28" s="41"/>
      <c r="Q28" s="42"/>
      <c r="R28" s="41"/>
      <c r="S28" s="42"/>
      <c r="T28" s="64"/>
      <c r="U28" s="41">
        <v>125</v>
      </c>
      <c r="V28" s="43">
        <v>155.99</v>
      </c>
      <c r="W28" s="64"/>
      <c r="X28"/>
      <c r="Y28"/>
    </row>
    <row r="29" spans="2:25" ht="12.75">
      <c r="B29" s="44">
        <v>20</v>
      </c>
      <c r="C29" s="47" t="s">
        <v>46</v>
      </c>
      <c r="D29" s="45">
        <v>150</v>
      </c>
      <c r="E29" s="46">
        <v>186.66</v>
      </c>
      <c r="F29" s="45">
        <v>150</v>
      </c>
      <c r="G29" s="46">
        <v>177.25</v>
      </c>
      <c r="H29" s="45"/>
      <c r="I29" s="46"/>
      <c r="J29" s="45"/>
      <c r="K29" s="46"/>
      <c r="L29" s="45">
        <v>125</v>
      </c>
      <c r="M29" s="46">
        <v>186.56</v>
      </c>
      <c r="N29" s="45"/>
      <c r="O29" s="46"/>
      <c r="P29" s="45"/>
      <c r="Q29" s="46"/>
      <c r="R29" s="45"/>
      <c r="S29" s="46"/>
      <c r="T29" s="63"/>
      <c r="U29" s="45">
        <v>150</v>
      </c>
      <c r="V29" s="43">
        <v>186.66</v>
      </c>
      <c r="W29" s="63"/>
      <c r="X29"/>
      <c r="Y29"/>
    </row>
    <row r="30" spans="2:25" ht="12.75">
      <c r="B30" s="39">
        <v>21</v>
      </c>
      <c r="C30" s="40" t="s">
        <v>61</v>
      </c>
      <c r="D30" s="41"/>
      <c r="E30" s="42"/>
      <c r="F30" s="41"/>
      <c r="G30" s="42"/>
      <c r="H30" s="41"/>
      <c r="I30" s="42"/>
      <c r="J30" s="41">
        <v>150</v>
      </c>
      <c r="K30" s="42">
        <v>106.03</v>
      </c>
      <c r="L30" s="41">
        <v>150</v>
      </c>
      <c r="M30" s="42">
        <v>123.26</v>
      </c>
      <c r="N30" s="41"/>
      <c r="O30" s="42"/>
      <c r="P30" s="41"/>
      <c r="Q30" s="42"/>
      <c r="R30" s="41"/>
      <c r="S30" s="42"/>
      <c r="T30" s="64"/>
      <c r="U30" s="41">
        <v>150</v>
      </c>
      <c r="V30" s="43">
        <v>123.26</v>
      </c>
      <c r="W30" s="64"/>
      <c r="X30"/>
      <c r="Y30"/>
    </row>
    <row r="31" spans="2:25" ht="12.75">
      <c r="B31" s="44">
        <v>22</v>
      </c>
      <c r="C31" s="56" t="s">
        <v>45</v>
      </c>
      <c r="D31" s="45"/>
      <c r="E31" s="46"/>
      <c r="F31" s="45"/>
      <c r="G31" s="46"/>
      <c r="H31" s="45"/>
      <c r="I31" s="46"/>
      <c r="J31" s="45"/>
      <c r="K31" s="46"/>
      <c r="L31" s="45"/>
      <c r="M31" s="46"/>
      <c r="N31" s="45"/>
      <c r="O31" s="46"/>
      <c r="P31" s="45"/>
      <c r="Q31" s="46"/>
      <c r="R31" s="41">
        <v>150</v>
      </c>
      <c r="S31" s="42">
        <v>170.25</v>
      </c>
      <c r="T31" s="63"/>
      <c r="U31" s="41">
        <v>150</v>
      </c>
      <c r="V31" s="42">
        <v>170.25</v>
      </c>
      <c r="W31" s="63"/>
      <c r="X31"/>
      <c r="Y31"/>
    </row>
    <row r="32" spans="2:25" ht="12.75">
      <c r="B32" s="39">
        <v>23</v>
      </c>
      <c r="C32" s="40" t="s">
        <v>102</v>
      </c>
      <c r="D32" s="41">
        <v>125</v>
      </c>
      <c r="E32" s="42">
        <v>186.99</v>
      </c>
      <c r="F32" s="41"/>
      <c r="G32" s="42"/>
      <c r="H32" s="41">
        <v>125</v>
      </c>
      <c r="I32" s="42">
        <v>182.63</v>
      </c>
      <c r="J32" s="41">
        <v>125</v>
      </c>
      <c r="K32" s="42">
        <v>189.29</v>
      </c>
      <c r="L32" s="41"/>
      <c r="M32" s="42"/>
      <c r="N32" s="41">
        <v>125</v>
      </c>
      <c r="O32" s="42">
        <v>193.42</v>
      </c>
      <c r="P32" s="41"/>
      <c r="Q32" s="42"/>
      <c r="R32" s="41"/>
      <c r="S32" s="42"/>
      <c r="T32" s="64"/>
      <c r="U32" s="41">
        <v>125</v>
      </c>
      <c r="V32" s="43">
        <v>193.42</v>
      </c>
      <c r="W32" s="64"/>
      <c r="X32"/>
      <c r="Y32"/>
    </row>
    <row r="33" spans="2:25" ht="12.75">
      <c r="B33" s="44">
        <v>24</v>
      </c>
      <c r="C33" s="47" t="s">
        <v>103</v>
      </c>
      <c r="D33" s="45"/>
      <c r="E33" s="46"/>
      <c r="F33" s="45"/>
      <c r="G33" s="46"/>
      <c r="H33" s="45">
        <v>150</v>
      </c>
      <c r="I33" s="46">
        <v>85.53</v>
      </c>
      <c r="J33" s="45"/>
      <c r="K33" s="46"/>
      <c r="L33" s="45"/>
      <c r="M33" s="46"/>
      <c r="N33" s="45"/>
      <c r="O33" s="46"/>
      <c r="P33" s="45">
        <v>100</v>
      </c>
      <c r="Q33" s="46">
        <v>103.16</v>
      </c>
      <c r="R33" s="45">
        <v>100</v>
      </c>
      <c r="S33" s="46">
        <v>90.76</v>
      </c>
      <c r="T33" s="63"/>
      <c r="U33" s="45">
        <v>100</v>
      </c>
      <c r="V33" s="43">
        <v>103.16</v>
      </c>
      <c r="W33" s="63"/>
      <c r="X33"/>
      <c r="Y33"/>
    </row>
    <row r="34" spans="2:25" ht="12.75">
      <c r="B34" s="39">
        <v>25</v>
      </c>
      <c r="C34" s="40" t="s">
        <v>104</v>
      </c>
      <c r="D34" s="41">
        <v>125</v>
      </c>
      <c r="E34" s="42">
        <v>179.34</v>
      </c>
      <c r="F34" s="41"/>
      <c r="G34" s="42"/>
      <c r="H34" s="41">
        <v>125</v>
      </c>
      <c r="I34" s="42">
        <v>182.99</v>
      </c>
      <c r="J34" s="41">
        <v>125</v>
      </c>
      <c r="K34" s="42">
        <v>191.64</v>
      </c>
      <c r="L34" s="41"/>
      <c r="M34" s="42"/>
      <c r="N34" s="41"/>
      <c r="O34" s="42"/>
      <c r="P34" s="41"/>
      <c r="Q34" s="42"/>
      <c r="R34" s="41"/>
      <c r="S34" s="42"/>
      <c r="T34" s="64"/>
      <c r="U34" s="41">
        <v>125</v>
      </c>
      <c r="V34" s="43">
        <v>191.64</v>
      </c>
      <c r="W34" s="64"/>
      <c r="X34"/>
      <c r="Y34"/>
    </row>
    <row r="35" spans="2:25" ht="12.75">
      <c r="B35" s="44">
        <v>26</v>
      </c>
      <c r="C35" s="56" t="s">
        <v>105</v>
      </c>
      <c r="D35" s="50"/>
      <c r="E35" s="51"/>
      <c r="F35" s="50">
        <v>100</v>
      </c>
      <c r="G35" s="51">
        <v>202.89</v>
      </c>
      <c r="H35" s="50">
        <v>100</v>
      </c>
      <c r="I35" s="51">
        <v>211</v>
      </c>
      <c r="J35" s="50"/>
      <c r="K35" s="51"/>
      <c r="L35" s="45"/>
      <c r="M35" s="46"/>
      <c r="N35" s="45"/>
      <c r="O35" s="46"/>
      <c r="P35" s="45">
        <v>100</v>
      </c>
      <c r="Q35" s="46">
        <v>219.17</v>
      </c>
      <c r="R35" s="45"/>
      <c r="S35" s="46"/>
      <c r="T35" s="63"/>
      <c r="U35" s="45">
        <v>100</v>
      </c>
      <c r="V35" s="43">
        <v>219.17</v>
      </c>
      <c r="W35" s="63"/>
      <c r="X35"/>
      <c r="Y35"/>
    </row>
    <row r="36" spans="2:25" ht="12.75">
      <c r="B36" s="39">
        <v>27</v>
      </c>
      <c r="C36" s="40" t="s">
        <v>106</v>
      </c>
      <c r="D36" s="41"/>
      <c r="E36" s="42"/>
      <c r="F36" s="41">
        <v>125</v>
      </c>
      <c r="G36" s="42">
        <v>169.04</v>
      </c>
      <c r="H36" s="41"/>
      <c r="I36" s="42"/>
      <c r="J36" s="41">
        <v>125</v>
      </c>
      <c r="K36" s="42">
        <v>181.83</v>
      </c>
      <c r="L36" s="41"/>
      <c r="M36" s="42"/>
      <c r="N36" s="41"/>
      <c r="O36" s="42"/>
      <c r="P36" s="41"/>
      <c r="Q36" s="42"/>
      <c r="R36" s="41"/>
      <c r="S36" s="42"/>
      <c r="T36" s="64"/>
      <c r="U36" s="41">
        <v>125</v>
      </c>
      <c r="V36" s="43">
        <v>181.83</v>
      </c>
      <c r="W36" s="64"/>
      <c r="X36"/>
      <c r="Y36"/>
    </row>
    <row r="37" spans="2:25" ht="12.75">
      <c r="B37" s="44">
        <v>28</v>
      </c>
      <c r="C37" s="47" t="s">
        <v>54</v>
      </c>
      <c r="D37" s="45">
        <v>150</v>
      </c>
      <c r="E37" s="46">
        <v>205.65</v>
      </c>
      <c r="F37" s="45"/>
      <c r="G37" s="46"/>
      <c r="H37" s="45"/>
      <c r="I37" s="46"/>
      <c r="J37" s="45">
        <v>150</v>
      </c>
      <c r="K37" s="46">
        <v>214.33</v>
      </c>
      <c r="L37" s="45">
        <v>125</v>
      </c>
      <c r="M37" s="46">
        <v>215.81</v>
      </c>
      <c r="N37" s="45">
        <v>125</v>
      </c>
      <c r="O37" s="46">
        <v>219.58</v>
      </c>
      <c r="P37" s="45">
        <v>150</v>
      </c>
      <c r="Q37" s="46">
        <v>218.87</v>
      </c>
      <c r="R37" s="45">
        <v>125</v>
      </c>
      <c r="S37" s="46">
        <v>224.56</v>
      </c>
      <c r="T37" s="63"/>
      <c r="U37" s="45">
        <v>125</v>
      </c>
      <c r="V37" s="43">
        <v>224.56</v>
      </c>
      <c r="W37" s="63"/>
      <c r="X37"/>
      <c r="Y37"/>
    </row>
    <row r="38" spans="2:25" ht="12.75">
      <c r="B38" s="39">
        <v>29</v>
      </c>
      <c r="C38" s="40" t="s">
        <v>107</v>
      </c>
      <c r="D38" s="41"/>
      <c r="E38" s="42"/>
      <c r="F38" s="41"/>
      <c r="G38" s="42"/>
      <c r="H38" s="41">
        <v>125</v>
      </c>
      <c r="I38" s="42">
        <v>139.57</v>
      </c>
      <c r="J38" s="41"/>
      <c r="K38" s="42"/>
      <c r="L38" s="41">
        <v>125</v>
      </c>
      <c r="M38" s="42">
        <v>133.36</v>
      </c>
      <c r="N38" s="41"/>
      <c r="O38" s="42"/>
      <c r="P38" s="41"/>
      <c r="Q38" s="42"/>
      <c r="R38" s="41"/>
      <c r="S38" s="42"/>
      <c r="T38" s="64"/>
      <c r="U38" s="41">
        <v>125</v>
      </c>
      <c r="V38" s="43">
        <v>139.57</v>
      </c>
      <c r="W38" s="64"/>
      <c r="X38"/>
      <c r="Y38"/>
    </row>
    <row r="39" spans="2:25" ht="12.75">
      <c r="B39" s="75">
        <v>30</v>
      </c>
      <c r="C39" s="76" t="s">
        <v>108</v>
      </c>
      <c r="D39" s="77">
        <v>150</v>
      </c>
      <c r="E39" s="78">
        <v>178.24</v>
      </c>
      <c r="F39" s="77"/>
      <c r="G39" s="78"/>
      <c r="H39" s="77">
        <v>150</v>
      </c>
      <c r="I39" s="78">
        <v>179.39</v>
      </c>
      <c r="J39" s="77">
        <v>150</v>
      </c>
      <c r="K39" s="78">
        <v>183.09</v>
      </c>
      <c r="L39" s="77">
        <v>125</v>
      </c>
      <c r="M39" s="78">
        <v>187.46</v>
      </c>
      <c r="N39" s="77"/>
      <c r="O39" s="78"/>
      <c r="P39" s="77"/>
      <c r="Q39" s="78"/>
      <c r="R39" s="77"/>
      <c r="S39" s="78"/>
      <c r="T39" s="79"/>
      <c r="U39" s="77">
        <v>125</v>
      </c>
      <c r="V39" s="78">
        <v>187.46</v>
      </c>
      <c r="W39" s="79"/>
      <c r="X39"/>
      <c r="Y39"/>
    </row>
    <row r="40" spans="2:23" ht="12.75">
      <c r="B40" s="80">
        <v>31</v>
      </c>
      <c r="C40" s="81" t="s">
        <v>64</v>
      </c>
      <c r="D40" s="82"/>
      <c r="E40" s="83"/>
      <c r="F40" s="82"/>
      <c r="G40" s="83"/>
      <c r="H40" s="82"/>
      <c r="I40" s="83"/>
      <c r="J40" s="82"/>
      <c r="K40" s="83"/>
      <c r="L40" s="82">
        <v>100</v>
      </c>
      <c r="M40" s="83">
        <v>204.39</v>
      </c>
      <c r="N40" s="82"/>
      <c r="O40" s="83"/>
      <c r="P40" s="82"/>
      <c r="Q40" s="83"/>
      <c r="R40" s="82"/>
      <c r="S40" s="83"/>
      <c r="T40" s="84"/>
      <c r="U40" s="82">
        <v>100</v>
      </c>
      <c r="V40" s="85">
        <v>204.39</v>
      </c>
      <c r="W40" s="84"/>
    </row>
    <row r="41" spans="2:23" ht="12.75">
      <c r="B41" s="39">
        <v>32</v>
      </c>
      <c r="C41" s="40" t="s">
        <v>56</v>
      </c>
      <c r="D41" s="41">
        <v>100</v>
      </c>
      <c r="E41" s="42">
        <v>192.66</v>
      </c>
      <c r="F41" s="41"/>
      <c r="G41" s="42"/>
      <c r="H41" s="41"/>
      <c r="I41" s="42"/>
      <c r="J41" s="41">
        <v>100</v>
      </c>
      <c r="K41" s="42">
        <v>191.9</v>
      </c>
      <c r="L41" s="41">
        <v>125</v>
      </c>
      <c r="M41" s="42">
        <v>198.19</v>
      </c>
      <c r="N41" s="41">
        <v>125</v>
      </c>
      <c r="O41" s="42">
        <v>203.41</v>
      </c>
      <c r="P41" s="41"/>
      <c r="Q41" s="42"/>
      <c r="R41" s="41">
        <v>175</v>
      </c>
      <c r="S41" s="42">
        <v>185.11</v>
      </c>
      <c r="T41" s="64"/>
      <c r="U41" s="41">
        <v>125</v>
      </c>
      <c r="V41" s="43">
        <v>203.41</v>
      </c>
      <c r="W41" s="64"/>
    </row>
    <row r="42" spans="2:23" ht="12.75">
      <c r="B42" s="44">
        <v>33</v>
      </c>
      <c r="C42" s="47" t="s">
        <v>48</v>
      </c>
      <c r="D42" s="45">
        <v>125</v>
      </c>
      <c r="E42" s="46">
        <v>193.04</v>
      </c>
      <c r="F42" s="45"/>
      <c r="G42" s="46"/>
      <c r="H42" s="45"/>
      <c r="I42" s="46"/>
      <c r="J42" s="45"/>
      <c r="K42" s="46"/>
      <c r="L42" s="45"/>
      <c r="M42" s="46"/>
      <c r="N42" s="45">
        <v>100</v>
      </c>
      <c r="O42" s="46">
        <v>189.67</v>
      </c>
      <c r="P42" s="45">
        <v>100</v>
      </c>
      <c r="Q42" s="46">
        <v>192.32</v>
      </c>
      <c r="R42" s="45"/>
      <c r="S42" s="46"/>
      <c r="T42" s="63"/>
      <c r="U42" s="45">
        <v>125</v>
      </c>
      <c r="V42" s="43">
        <v>193.04</v>
      </c>
      <c r="W42" s="63"/>
    </row>
    <row r="43" spans="2:23" ht="12.75">
      <c r="B43" s="39">
        <v>34</v>
      </c>
      <c r="C43" s="40" t="s">
        <v>40</v>
      </c>
      <c r="D43" s="41"/>
      <c r="E43" s="42"/>
      <c r="F43" s="41">
        <v>150</v>
      </c>
      <c r="G43" s="42">
        <v>186.94</v>
      </c>
      <c r="H43" s="41"/>
      <c r="I43" s="42"/>
      <c r="J43" s="41">
        <v>150</v>
      </c>
      <c r="K43" s="42">
        <v>184.17</v>
      </c>
      <c r="L43" s="41">
        <v>150</v>
      </c>
      <c r="M43" s="42">
        <v>185.79</v>
      </c>
      <c r="N43" s="41">
        <v>150</v>
      </c>
      <c r="O43" s="42">
        <v>183.16</v>
      </c>
      <c r="P43" s="41"/>
      <c r="Q43" s="42"/>
      <c r="R43" s="41"/>
      <c r="S43" s="42"/>
      <c r="T43" s="64"/>
      <c r="U43" s="41">
        <v>150</v>
      </c>
      <c r="V43" s="43">
        <v>186.94</v>
      </c>
      <c r="W43" s="64"/>
    </row>
    <row r="44" spans="2:23" ht="12.75">
      <c r="B44" s="44">
        <v>35</v>
      </c>
      <c r="C44" s="56" t="s">
        <v>109</v>
      </c>
      <c r="D44" s="50"/>
      <c r="E44" s="51"/>
      <c r="F44" s="50">
        <v>125</v>
      </c>
      <c r="G44" s="51">
        <v>198.36</v>
      </c>
      <c r="H44" s="50"/>
      <c r="I44" s="51"/>
      <c r="J44" s="50"/>
      <c r="K44" s="51"/>
      <c r="L44" s="45">
        <v>125</v>
      </c>
      <c r="M44" s="46">
        <v>212.76</v>
      </c>
      <c r="N44" s="45"/>
      <c r="O44" s="46"/>
      <c r="P44" s="45">
        <v>100</v>
      </c>
      <c r="Q44" s="46">
        <v>202.84</v>
      </c>
      <c r="R44" s="45"/>
      <c r="S44" s="46"/>
      <c r="T44" s="63"/>
      <c r="U44" s="45">
        <v>125</v>
      </c>
      <c r="V44" s="43">
        <v>212.76</v>
      </c>
      <c r="W44" s="63"/>
    </row>
    <row r="45" spans="2:23" ht="12.75">
      <c r="B45" s="39">
        <v>36</v>
      </c>
      <c r="C45" s="40" t="s">
        <v>89</v>
      </c>
      <c r="D45" s="41"/>
      <c r="E45" s="42"/>
      <c r="F45" s="41">
        <v>125</v>
      </c>
      <c r="G45" s="42">
        <v>173.28</v>
      </c>
      <c r="H45" s="41"/>
      <c r="I45" s="42"/>
      <c r="J45" s="41">
        <v>125</v>
      </c>
      <c r="K45" s="42">
        <v>195.3</v>
      </c>
      <c r="L45" s="41"/>
      <c r="M45" s="42"/>
      <c r="N45" s="41"/>
      <c r="O45" s="42"/>
      <c r="P45" s="41"/>
      <c r="Q45" s="42"/>
      <c r="R45" s="41"/>
      <c r="S45" s="42"/>
      <c r="T45" s="64"/>
      <c r="U45" s="41">
        <v>125</v>
      </c>
      <c r="V45" s="43">
        <v>195.3</v>
      </c>
      <c r="W45" s="64"/>
    </row>
    <row r="46" spans="2:23" ht="12.75">
      <c r="B46" s="44">
        <v>37</v>
      </c>
      <c r="C46" s="47" t="s">
        <v>84</v>
      </c>
      <c r="D46" s="45"/>
      <c r="E46" s="46"/>
      <c r="F46" s="45">
        <v>100</v>
      </c>
      <c r="G46" s="46">
        <v>78.87</v>
      </c>
      <c r="H46" s="45">
        <v>100</v>
      </c>
      <c r="I46" s="46">
        <v>85.83</v>
      </c>
      <c r="J46" s="45">
        <v>100</v>
      </c>
      <c r="K46" s="46">
        <v>68.73</v>
      </c>
      <c r="L46" s="45">
        <v>100</v>
      </c>
      <c r="M46" s="46">
        <v>89.15</v>
      </c>
      <c r="N46" s="45">
        <v>100</v>
      </c>
      <c r="O46" s="46">
        <v>104.24</v>
      </c>
      <c r="P46" s="45">
        <v>100</v>
      </c>
      <c r="Q46" s="46">
        <v>104.51</v>
      </c>
      <c r="R46" s="45">
        <v>100</v>
      </c>
      <c r="S46" s="46">
        <v>97.78</v>
      </c>
      <c r="T46" s="63"/>
      <c r="U46" s="45">
        <v>100</v>
      </c>
      <c r="V46" s="43">
        <v>104.51</v>
      </c>
      <c r="W46" s="63"/>
    </row>
    <row r="47" spans="2:23" ht="12.75">
      <c r="B47" s="39">
        <v>38</v>
      </c>
      <c r="C47" s="40" t="s">
        <v>85</v>
      </c>
      <c r="D47" s="41">
        <v>125</v>
      </c>
      <c r="E47" s="42">
        <v>196.82</v>
      </c>
      <c r="F47" s="41">
        <v>125</v>
      </c>
      <c r="G47" s="42">
        <v>197.2</v>
      </c>
      <c r="H47" s="41">
        <v>150</v>
      </c>
      <c r="I47" s="42">
        <v>201.3</v>
      </c>
      <c r="J47" s="41">
        <v>150</v>
      </c>
      <c r="K47" s="42">
        <v>208.17</v>
      </c>
      <c r="L47" s="41">
        <v>150</v>
      </c>
      <c r="M47" s="42">
        <v>206.84</v>
      </c>
      <c r="N47" s="41">
        <v>150</v>
      </c>
      <c r="O47" s="42">
        <v>219.85</v>
      </c>
      <c r="P47" s="41"/>
      <c r="Q47" s="42"/>
      <c r="R47" s="41">
        <v>150</v>
      </c>
      <c r="S47" s="42">
        <v>219.96</v>
      </c>
      <c r="T47" s="64"/>
      <c r="U47" s="41">
        <v>150</v>
      </c>
      <c r="V47" s="43">
        <v>219.96</v>
      </c>
      <c r="W47" s="64"/>
    </row>
    <row r="48" spans="2:23" ht="13.5" thickBot="1">
      <c r="B48" s="52"/>
      <c r="C48" s="53"/>
      <c r="D48" s="54"/>
      <c r="E48" s="55"/>
      <c r="F48" s="54"/>
      <c r="G48" s="55"/>
      <c r="H48" s="54"/>
      <c r="I48" s="55"/>
      <c r="J48" s="54"/>
      <c r="K48" s="55"/>
      <c r="L48" s="54"/>
      <c r="M48" s="55"/>
      <c r="N48" s="54"/>
      <c r="O48" s="55"/>
      <c r="P48" s="54"/>
      <c r="Q48" s="55"/>
      <c r="R48" s="54"/>
      <c r="S48" s="55"/>
      <c r="T48" s="66"/>
      <c r="U48" s="54"/>
      <c r="V48" s="55"/>
      <c r="W48" s="66"/>
    </row>
    <row r="49" ht="13.5" thickTop="1"/>
    <row r="50" ht="12.75">
      <c r="B50" s="29" t="s">
        <v>110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5"/>
  <sheetViews>
    <sheetView zoomScalePageLayoutView="0" workbookViewId="0" topLeftCell="A1">
      <selection activeCell="Q5" sqref="Q5"/>
    </sheetView>
  </sheetViews>
  <sheetFormatPr defaultColWidth="9.140625" defaultRowHeight="12.75"/>
  <cols>
    <col min="1" max="1" width="1.28515625" style="0" customWidth="1"/>
    <col min="2" max="2" width="3.28125" style="15" customWidth="1"/>
    <col min="3" max="3" width="20.57421875" style="0" customWidth="1"/>
    <col min="4" max="4" width="5.140625" style="15" customWidth="1"/>
    <col min="5" max="5" width="8.28125" style="18" customWidth="1"/>
    <col min="6" max="6" width="5.140625" style="15" customWidth="1"/>
    <col min="7" max="7" width="8.28125" style="18" customWidth="1"/>
    <col min="8" max="8" width="5.140625" style="15" customWidth="1"/>
    <col min="9" max="9" width="8.28125" style="18" customWidth="1"/>
    <col min="10" max="10" width="5.140625" style="16" customWidth="1"/>
    <col min="11" max="11" width="8.28125" style="18" customWidth="1"/>
    <col min="12" max="12" width="5.140625" style="16" customWidth="1"/>
    <col min="13" max="13" width="8.28125" style="18" customWidth="1"/>
    <col min="14" max="14" width="5.140625" style="16" customWidth="1"/>
    <col min="15" max="15" width="8.28125" style="18" customWidth="1"/>
    <col min="16" max="16" width="5.140625" style="16" customWidth="1"/>
    <col min="17" max="17" width="8.28125" style="18" customWidth="1"/>
    <col min="18" max="18" width="5.140625" style="16" customWidth="1"/>
    <col min="19" max="19" width="8.28125" style="18" customWidth="1"/>
    <col min="20" max="20" width="5.140625" style="16" customWidth="1"/>
    <col min="21" max="21" width="8.28125" style="18" customWidth="1"/>
    <col min="22" max="22" width="2.00390625" style="18" customWidth="1"/>
    <col min="23" max="23" width="1.57421875" style="16" customWidth="1"/>
    <col min="24" max="24" width="8.28125" style="18" customWidth="1"/>
    <col min="25" max="25" width="2.00390625" style="18" customWidth="1"/>
    <col min="26" max="26" width="5.140625" style="16" customWidth="1"/>
    <col min="27" max="27" width="8.28125" style="18" customWidth="1"/>
  </cols>
  <sheetData>
    <row r="1" spans="5:27" ht="12.75">
      <c r="E1" s="15"/>
      <c r="G1" s="15"/>
      <c r="I1" s="15"/>
      <c r="K1" s="15"/>
      <c r="M1" s="15"/>
      <c r="O1" s="15"/>
      <c r="Q1" s="15"/>
      <c r="S1" s="15"/>
      <c r="U1" s="15"/>
      <c r="V1" s="15"/>
      <c r="X1" s="15"/>
      <c r="Y1" s="15"/>
      <c r="AA1" s="15"/>
    </row>
    <row r="2" spans="5:27" ht="20.25">
      <c r="E2" s="15"/>
      <c r="F2" s="57"/>
      <c r="G2" s="15"/>
      <c r="I2" s="15"/>
      <c r="K2" s="15"/>
      <c r="M2" s="15"/>
      <c r="O2" s="15"/>
      <c r="Q2" s="15"/>
      <c r="S2" s="15"/>
      <c r="U2" s="15"/>
      <c r="V2" s="15"/>
      <c r="X2" s="15"/>
      <c r="Y2" s="15"/>
      <c r="AA2" s="15"/>
    </row>
    <row r="3" spans="5:27" ht="26.25">
      <c r="E3" s="15"/>
      <c r="F3" s="87" t="s">
        <v>117</v>
      </c>
      <c r="G3" s="15"/>
      <c r="I3" s="15"/>
      <c r="K3" s="15"/>
      <c r="M3" s="15"/>
      <c r="O3" s="15"/>
      <c r="Q3" s="15"/>
      <c r="S3" s="15"/>
      <c r="U3" s="15"/>
      <c r="V3" s="15"/>
      <c r="X3" s="15"/>
      <c r="Y3" s="15"/>
      <c r="AA3" s="15"/>
    </row>
    <row r="4" spans="5:27" ht="12.75">
      <c r="E4" s="15"/>
      <c r="G4" s="15"/>
      <c r="I4" s="15"/>
      <c r="K4" s="15"/>
      <c r="M4" s="15"/>
      <c r="O4" s="15"/>
      <c r="Q4" s="15"/>
      <c r="S4" s="15"/>
      <c r="U4" s="15"/>
      <c r="V4" s="15"/>
      <c r="X4" s="15"/>
      <c r="Y4" s="15"/>
      <c r="AA4" s="15"/>
    </row>
    <row r="5" spans="5:27" ht="18">
      <c r="E5" s="29"/>
      <c r="F5" s="67"/>
      <c r="G5" s="68"/>
      <c r="H5" s="68"/>
      <c r="I5" s="15"/>
      <c r="K5" s="86"/>
      <c r="M5" s="15"/>
      <c r="O5" s="15"/>
      <c r="Q5" s="15"/>
      <c r="S5" s="15"/>
      <c r="U5" s="15"/>
      <c r="V5" s="15"/>
      <c r="X5" s="15"/>
      <c r="Y5" s="15"/>
      <c r="AA5" s="15"/>
    </row>
    <row r="6" spans="5:27" ht="12.75">
      <c r="E6" s="15"/>
      <c r="F6" s="29"/>
      <c r="G6" s="15"/>
      <c r="I6" s="15"/>
      <c r="K6" s="15"/>
      <c r="M6" s="15"/>
      <c r="O6" s="15"/>
      <c r="Q6" s="15"/>
      <c r="S6" s="15"/>
      <c r="U6" s="15"/>
      <c r="V6" s="15"/>
      <c r="X6" s="15"/>
      <c r="Y6" s="15"/>
      <c r="AA6" s="15"/>
    </row>
    <row r="7" spans="5:27" ht="13.5" thickBot="1">
      <c r="E7" s="15"/>
      <c r="F7" s="29"/>
      <c r="G7" s="15"/>
      <c r="I7" s="15"/>
      <c r="K7" s="15"/>
      <c r="M7" s="15"/>
      <c r="O7" s="15"/>
      <c r="Q7" s="15"/>
      <c r="S7" s="15"/>
      <c r="U7" s="15"/>
      <c r="V7" s="15"/>
      <c r="X7" s="15"/>
      <c r="Y7" s="15"/>
      <c r="AA7" s="15"/>
    </row>
    <row r="8" spans="2:27" ht="13.5" thickTop="1">
      <c r="B8" s="30"/>
      <c r="C8" s="31"/>
      <c r="D8" s="32"/>
      <c r="E8" s="33" t="s">
        <v>15</v>
      </c>
      <c r="F8" s="34"/>
      <c r="G8" s="33" t="s">
        <v>16</v>
      </c>
      <c r="H8" s="34"/>
      <c r="I8" s="33" t="s">
        <v>17</v>
      </c>
      <c r="J8" s="34"/>
      <c r="K8" s="33" t="s">
        <v>18</v>
      </c>
      <c r="L8" s="34"/>
      <c r="M8" s="33" t="s">
        <v>19</v>
      </c>
      <c r="N8" s="34"/>
      <c r="O8" s="33" t="s">
        <v>20</v>
      </c>
      <c r="P8" s="34"/>
      <c r="Q8" s="33" t="s">
        <v>21</v>
      </c>
      <c r="R8" s="34"/>
      <c r="S8" s="33" t="s">
        <v>22</v>
      </c>
      <c r="T8" s="34"/>
      <c r="U8" s="33" t="s">
        <v>35</v>
      </c>
      <c r="V8" s="59"/>
      <c r="W8" s="60" t="s">
        <v>36</v>
      </c>
      <c r="X8" s="61"/>
      <c r="Y8" s="59"/>
      <c r="Z8"/>
      <c r="AA8"/>
    </row>
    <row r="9" spans="2:27" ht="15.75" customHeight="1" thickBot="1">
      <c r="B9" s="35" t="s">
        <v>24</v>
      </c>
      <c r="C9" s="36" t="s">
        <v>32</v>
      </c>
      <c r="D9" s="37" t="s">
        <v>25</v>
      </c>
      <c r="E9" s="38" t="s">
        <v>26</v>
      </c>
      <c r="F9" s="37" t="s">
        <v>25</v>
      </c>
      <c r="G9" s="38" t="s">
        <v>26</v>
      </c>
      <c r="H9" s="37" t="s">
        <v>25</v>
      </c>
      <c r="I9" s="38" t="s">
        <v>26</v>
      </c>
      <c r="J9" s="37" t="s">
        <v>25</v>
      </c>
      <c r="K9" s="38" t="s">
        <v>26</v>
      </c>
      <c r="L9" s="37" t="s">
        <v>25</v>
      </c>
      <c r="M9" s="38" t="s">
        <v>26</v>
      </c>
      <c r="N9" s="37" t="s">
        <v>25</v>
      </c>
      <c r="O9" s="38" t="s">
        <v>26</v>
      </c>
      <c r="P9" s="37" t="s">
        <v>25</v>
      </c>
      <c r="Q9" s="38" t="s">
        <v>26</v>
      </c>
      <c r="R9" s="37" t="s">
        <v>25</v>
      </c>
      <c r="S9" s="38" t="s">
        <v>26</v>
      </c>
      <c r="T9" s="37" t="s">
        <v>25</v>
      </c>
      <c r="U9" s="38" t="s">
        <v>26</v>
      </c>
      <c r="V9" s="35"/>
      <c r="W9" s="37"/>
      <c r="X9" s="38" t="s">
        <v>26</v>
      </c>
      <c r="Y9" s="35"/>
      <c r="Z9"/>
      <c r="AA9"/>
    </row>
    <row r="10" spans="2:27" ht="13.5" thickTop="1">
      <c r="B10" s="39">
        <v>1</v>
      </c>
      <c r="C10" s="40" t="s">
        <v>54</v>
      </c>
      <c r="D10" s="41">
        <v>100</v>
      </c>
      <c r="E10" s="42">
        <v>208.62</v>
      </c>
      <c r="F10" s="41">
        <v>100</v>
      </c>
      <c r="G10" s="42">
        <v>212.86</v>
      </c>
      <c r="H10" s="41">
        <v>10</v>
      </c>
      <c r="I10" s="43">
        <v>210.09</v>
      </c>
      <c r="J10" s="41">
        <v>125</v>
      </c>
      <c r="K10" s="43">
        <v>210.16</v>
      </c>
      <c r="L10" s="41">
        <v>125</v>
      </c>
      <c r="M10" s="43">
        <v>214.6</v>
      </c>
      <c r="N10" s="41"/>
      <c r="O10" s="42"/>
      <c r="P10" s="41"/>
      <c r="Q10" s="43"/>
      <c r="R10" s="41">
        <v>100</v>
      </c>
      <c r="S10" s="43">
        <v>210.04</v>
      </c>
      <c r="T10" s="41"/>
      <c r="U10" s="43"/>
      <c r="V10" s="62"/>
      <c r="W10" s="41"/>
      <c r="X10" s="43">
        <f aca="true" t="shared" si="0" ref="X10:X32">MAX(E10,G10,I10,K10,M10,O10,Q10,S10,U10)</f>
        <v>214.6</v>
      </c>
      <c r="Y10" s="62"/>
      <c r="Z10"/>
      <c r="AA10"/>
    </row>
    <row r="11" spans="2:27" ht="12.75">
      <c r="B11" s="44">
        <v>2</v>
      </c>
      <c r="C11" s="56" t="s">
        <v>80</v>
      </c>
      <c r="D11" s="45"/>
      <c r="E11" s="46"/>
      <c r="F11" s="45">
        <v>150</v>
      </c>
      <c r="G11" s="46"/>
      <c r="H11" s="45">
        <v>150</v>
      </c>
      <c r="I11" s="46"/>
      <c r="J11" s="45">
        <v>100</v>
      </c>
      <c r="K11" s="46">
        <v>191.24</v>
      </c>
      <c r="L11" s="45">
        <v>100</v>
      </c>
      <c r="M11" s="46">
        <v>191.45</v>
      </c>
      <c r="N11" s="45"/>
      <c r="O11" s="46"/>
      <c r="P11" s="45"/>
      <c r="Q11" s="46"/>
      <c r="R11" s="45">
        <v>100</v>
      </c>
      <c r="S11" s="46">
        <v>200.31</v>
      </c>
      <c r="T11" s="45"/>
      <c r="U11" s="46"/>
      <c r="V11" s="63"/>
      <c r="W11" s="45"/>
      <c r="X11" s="43">
        <f t="shared" si="0"/>
        <v>200.31</v>
      </c>
      <c r="Y11" s="63"/>
      <c r="Z11"/>
      <c r="AA11"/>
    </row>
    <row r="12" spans="2:27" ht="12.75">
      <c r="B12" s="39">
        <v>3</v>
      </c>
      <c r="C12" s="40" t="s">
        <v>84</v>
      </c>
      <c r="D12" s="41">
        <v>150</v>
      </c>
      <c r="E12" s="42">
        <v>92.15</v>
      </c>
      <c r="F12" s="41">
        <v>150</v>
      </c>
      <c r="G12" s="42">
        <v>73.18</v>
      </c>
      <c r="H12" s="41">
        <v>150</v>
      </c>
      <c r="I12" s="42">
        <v>92.52</v>
      </c>
      <c r="J12" s="41">
        <v>125</v>
      </c>
      <c r="K12" s="42">
        <v>83.55</v>
      </c>
      <c r="L12" s="41">
        <v>125</v>
      </c>
      <c r="M12" s="42"/>
      <c r="N12" s="41"/>
      <c r="O12" s="42"/>
      <c r="P12" s="41"/>
      <c r="Q12" s="42"/>
      <c r="R12" s="41">
        <v>100</v>
      </c>
      <c r="S12" s="42">
        <v>79.64</v>
      </c>
      <c r="T12" s="41">
        <v>100</v>
      </c>
      <c r="U12" s="42">
        <v>75.18</v>
      </c>
      <c r="V12" s="64"/>
      <c r="W12" s="41"/>
      <c r="X12" s="43">
        <f t="shared" si="0"/>
        <v>92.52</v>
      </c>
      <c r="Y12" s="64"/>
      <c r="Z12"/>
      <c r="AA12"/>
    </row>
    <row r="13" spans="2:27" ht="12.75">
      <c r="B13" s="44">
        <v>4</v>
      </c>
      <c r="C13" s="47" t="s">
        <v>40</v>
      </c>
      <c r="D13" s="45"/>
      <c r="E13" s="46"/>
      <c r="F13" s="45">
        <v>150</v>
      </c>
      <c r="G13" s="46">
        <v>184.52</v>
      </c>
      <c r="H13" s="45">
        <v>150</v>
      </c>
      <c r="I13" s="46">
        <v>179.87</v>
      </c>
      <c r="J13" s="45"/>
      <c r="K13" s="46"/>
      <c r="L13" s="45">
        <v>150</v>
      </c>
      <c r="M13" s="46">
        <v>178.26</v>
      </c>
      <c r="N13" s="45"/>
      <c r="O13" s="46"/>
      <c r="P13" s="45"/>
      <c r="Q13" s="46"/>
      <c r="R13" s="45"/>
      <c r="S13" s="46"/>
      <c r="T13" s="45"/>
      <c r="U13" s="46"/>
      <c r="V13" s="63"/>
      <c r="W13" s="45"/>
      <c r="X13" s="43">
        <f t="shared" si="0"/>
        <v>184.52</v>
      </c>
      <c r="Y13" s="63"/>
      <c r="Z13"/>
      <c r="AA13"/>
    </row>
    <row r="14" spans="2:27" ht="12.75">
      <c r="B14" s="39">
        <v>5</v>
      </c>
      <c r="C14" s="40" t="s">
        <v>41</v>
      </c>
      <c r="D14" s="41">
        <v>150</v>
      </c>
      <c r="E14" s="42"/>
      <c r="F14" s="41">
        <v>150</v>
      </c>
      <c r="G14" s="42"/>
      <c r="H14" s="41">
        <v>150</v>
      </c>
      <c r="I14" s="42"/>
      <c r="J14" s="41">
        <v>100</v>
      </c>
      <c r="K14" s="42"/>
      <c r="L14" s="41">
        <v>100</v>
      </c>
      <c r="M14" s="42"/>
      <c r="N14" s="41">
        <v>100</v>
      </c>
      <c r="O14" s="42">
        <v>163.32</v>
      </c>
      <c r="P14" s="41">
        <v>125</v>
      </c>
      <c r="Q14" s="42">
        <v>174.57</v>
      </c>
      <c r="R14" s="41">
        <v>100</v>
      </c>
      <c r="S14" s="42">
        <v>170.91</v>
      </c>
      <c r="T14" s="41"/>
      <c r="U14" s="42"/>
      <c r="V14" s="64"/>
      <c r="W14" s="41"/>
      <c r="X14" s="43">
        <f t="shared" si="0"/>
        <v>174.57</v>
      </c>
      <c r="Y14" s="64"/>
      <c r="Z14"/>
      <c r="AA14"/>
    </row>
    <row r="15" spans="2:27" ht="12.75">
      <c r="B15" s="44">
        <v>6</v>
      </c>
      <c r="C15" s="56" t="s">
        <v>43</v>
      </c>
      <c r="D15" s="45">
        <v>150</v>
      </c>
      <c r="E15" s="46">
        <v>161.52</v>
      </c>
      <c r="F15" s="45">
        <v>150</v>
      </c>
      <c r="G15" s="46">
        <v>163.9</v>
      </c>
      <c r="H15" s="45">
        <v>100</v>
      </c>
      <c r="I15" s="46">
        <v>172.62</v>
      </c>
      <c r="J15" s="45"/>
      <c r="K15" s="46"/>
      <c r="L15" s="45">
        <v>100</v>
      </c>
      <c r="M15" s="46"/>
      <c r="N15" s="45">
        <v>100</v>
      </c>
      <c r="O15" s="46">
        <v>170.57</v>
      </c>
      <c r="P15" s="45"/>
      <c r="Q15" s="46"/>
      <c r="R15" s="45"/>
      <c r="S15" s="46"/>
      <c r="T15" s="45"/>
      <c r="U15" s="46"/>
      <c r="V15" s="63"/>
      <c r="W15" s="45"/>
      <c r="X15" s="43">
        <f t="shared" si="0"/>
        <v>172.62</v>
      </c>
      <c r="Y15" s="63"/>
      <c r="Z15"/>
      <c r="AA15"/>
    </row>
    <row r="16" spans="2:27" ht="12.75">
      <c r="B16" s="39">
        <v>7</v>
      </c>
      <c r="C16" s="40" t="s">
        <v>85</v>
      </c>
      <c r="D16" s="41">
        <v>175</v>
      </c>
      <c r="E16" s="42">
        <v>195.65</v>
      </c>
      <c r="F16" s="41">
        <v>175</v>
      </c>
      <c r="G16" s="42">
        <v>195.33</v>
      </c>
      <c r="H16" s="41">
        <v>175</v>
      </c>
      <c r="I16" s="42"/>
      <c r="J16" s="41"/>
      <c r="K16" s="42"/>
      <c r="L16" s="41">
        <v>125</v>
      </c>
      <c r="M16" s="42">
        <v>199.4</v>
      </c>
      <c r="N16" s="41"/>
      <c r="O16" s="42"/>
      <c r="P16" s="41">
        <v>125</v>
      </c>
      <c r="Q16" s="42">
        <v>203.33</v>
      </c>
      <c r="R16" s="41">
        <v>125</v>
      </c>
      <c r="S16" s="42">
        <v>201.88</v>
      </c>
      <c r="T16" s="41">
        <v>125</v>
      </c>
      <c r="U16" s="42">
        <v>210.47</v>
      </c>
      <c r="V16" s="64"/>
      <c r="W16" s="41"/>
      <c r="X16" s="43">
        <f t="shared" si="0"/>
        <v>210.47</v>
      </c>
      <c r="Y16" s="64"/>
      <c r="Z16"/>
      <c r="AA16"/>
    </row>
    <row r="17" spans="2:27" ht="12.75">
      <c r="B17" s="44">
        <v>8</v>
      </c>
      <c r="C17" s="47" t="s">
        <v>113</v>
      </c>
      <c r="D17" s="45"/>
      <c r="E17" s="46"/>
      <c r="F17" s="45">
        <v>175</v>
      </c>
      <c r="G17" s="46"/>
      <c r="H17" s="45">
        <v>175</v>
      </c>
      <c r="I17" s="46">
        <v>189.7</v>
      </c>
      <c r="J17" s="45">
        <v>125</v>
      </c>
      <c r="K17" s="46">
        <v>194.32</v>
      </c>
      <c r="L17" s="45">
        <v>125</v>
      </c>
      <c r="M17" s="46">
        <v>201.81</v>
      </c>
      <c r="N17" s="45">
        <v>150</v>
      </c>
      <c r="O17" s="46">
        <v>192.78</v>
      </c>
      <c r="P17" s="45">
        <v>100</v>
      </c>
      <c r="Q17" s="46">
        <v>191.5</v>
      </c>
      <c r="R17" s="45"/>
      <c r="S17" s="46"/>
      <c r="T17" s="45">
        <v>100</v>
      </c>
      <c r="U17" s="46">
        <v>203.71</v>
      </c>
      <c r="V17" s="63"/>
      <c r="W17" s="45"/>
      <c r="X17" s="43">
        <f t="shared" si="0"/>
        <v>203.71</v>
      </c>
      <c r="Y17" s="63"/>
      <c r="Z17"/>
      <c r="AA17"/>
    </row>
    <row r="18" spans="2:27" ht="12.75">
      <c r="B18" s="39">
        <v>9</v>
      </c>
      <c r="C18" s="40" t="s">
        <v>114</v>
      </c>
      <c r="D18" s="41">
        <v>150</v>
      </c>
      <c r="E18" s="42">
        <v>183.69</v>
      </c>
      <c r="F18" s="41">
        <v>150</v>
      </c>
      <c r="G18" s="42"/>
      <c r="H18" s="41">
        <v>150</v>
      </c>
      <c r="I18" s="42">
        <v>186.75</v>
      </c>
      <c r="J18" s="41">
        <v>150</v>
      </c>
      <c r="K18" s="42">
        <v>184.83</v>
      </c>
      <c r="L18" s="41">
        <v>150</v>
      </c>
      <c r="M18" s="42">
        <v>185.22</v>
      </c>
      <c r="N18" s="41">
        <v>100</v>
      </c>
      <c r="O18" s="42">
        <v>191.29</v>
      </c>
      <c r="P18" s="41">
        <v>100</v>
      </c>
      <c r="Q18" s="42">
        <v>191.29</v>
      </c>
      <c r="R18" s="41"/>
      <c r="S18" s="42"/>
      <c r="T18" s="41"/>
      <c r="U18" s="42"/>
      <c r="V18" s="64"/>
      <c r="W18" s="41"/>
      <c r="X18" s="43">
        <f t="shared" si="0"/>
        <v>191.29</v>
      </c>
      <c r="Y18" s="64"/>
      <c r="Z18"/>
      <c r="AA18"/>
    </row>
    <row r="19" spans="2:27" ht="12.75">
      <c r="B19" s="44">
        <v>10</v>
      </c>
      <c r="C19" s="56" t="s">
        <v>81</v>
      </c>
      <c r="D19" s="45">
        <v>150</v>
      </c>
      <c r="E19" s="46">
        <v>139.35</v>
      </c>
      <c r="F19" s="45">
        <v>150</v>
      </c>
      <c r="G19" s="46">
        <v>141.37</v>
      </c>
      <c r="H19" s="45">
        <v>150</v>
      </c>
      <c r="I19" s="46">
        <v>140.3</v>
      </c>
      <c r="J19" s="45">
        <v>150</v>
      </c>
      <c r="K19" s="46"/>
      <c r="L19" s="45">
        <v>150</v>
      </c>
      <c r="M19" s="46"/>
      <c r="N19" s="45">
        <v>150</v>
      </c>
      <c r="O19" s="46"/>
      <c r="P19" s="45">
        <v>150</v>
      </c>
      <c r="Q19" s="46"/>
      <c r="R19" s="45">
        <v>150</v>
      </c>
      <c r="S19" s="46"/>
      <c r="T19" s="45">
        <v>150</v>
      </c>
      <c r="U19" s="46"/>
      <c r="V19" s="63"/>
      <c r="W19" s="45"/>
      <c r="X19" s="43">
        <f t="shared" si="0"/>
        <v>141.37</v>
      </c>
      <c r="Y19" s="63"/>
      <c r="Z19"/>
      <c r="AA19"/>
    </row>
    <row r="20" spans="2:27" ht="12.75">
      <c r="B20" s="39">
        <v>11</v>
      </c>
      <c r="C20" s="40" t="s">
        <v>48</v>
      </c>
      <c r="D20" s="48">
        <v>150</v>
      </c>
      <c r="E20" s="43">
        <v>165.69</v>
      </c>
      <c r="F20" s="41">
        <v>150</v>
      </c>
      <c r="G20" s="42">
        <v>179.2</v>
      </c>
      <c r="H20" s="41">
        <v>150</v>
      </c>
      <c r="I20" s="42"/>
      <c r="J20" s="41">
        <v>150</v>
      </c>
      <c r="K20" s="42">
        <v>190.83</v>
      </c>
      <c r="L20" s="41">
        <v>150</v>
      </c>
      <c r="M20" s="42"/>
      <c r="N20" s="41">
        <v>150</v>
      </c>
      <c r="O20" s="42">
        <v>188.75</v>
      </c>
      <c r="P20" s="41"/>
      <c r="Q20" s="42"/>
      <c r="R20" s="41"/>
      <c r="S20" s="42"/>
      <c r="T20" s="41"/>
      <c r="U20" s="42"/>
      <c r="V20" s="64"/>
      <c r="W20" s="41"/>
      <c r="X20" s="43">
        <f t="shared" si="0"/>
        <v>190.83</v>
      </c>
      <c r="Y20" s="64"/>
      <c r="Z20"/>
      <c r="AA20"/>
    </row>
    <row r="21" spans="2:27" ht="12.75">
      <c r="B21" s="44">
        <v>12</v>
      </c>
      <c r="C21" s="56" t="s">
        <v>63</v>
      </c>
      <c r="D21" s="45">
        <v>150</v>
      </c>
      <c r="E21" s="46"/>
      <c r="F21" s="45">
        <v>150</v>
      </c>
      <c r="G21" s="46"/>
      <c r="H21" s="45">
        <v>150</v>
      </c>
      <c r="I21" s="46"/>
      <c r="J21" s="45">
        <v>150</v>
      </c>
      <c r="K21" s="46">
        <v>213.28</v>
      </c>
      <c r="L21" s="45">
        <v>150</v>
      </c>
      <c r="M21" s="46"/>
      <c r="N21" s="45">
        <v>150</v>
      </c>
      <c r="O21" s="46">
        <v>215.11</v>
      </c>
      <c r="P21" s="45"/>
      <c r="Q21" s="46"/>
      <c r="R21" s="45"/>
      <c r="S21" s="46"/>
      <c r="T21" s="45"/>
      <c r="U21" s="46"/>
      <c r="V21" s="63"/>
      <c r="W21" s="45"/>
      <c r="X21" s="43">
        <f t="shared" si="0"/>
        <v>215.11</v>
      </c>
      <c r="Y21" s="63"/>
      <c r="Z21"/>
      <c r="AA21"/>
    </row>
    <row r="22" spans="2:27" ht="12.75">
      <c r="B22" s="39">
        <v>13</v>
      </c>
      <c r="C22" s="40" t="s">
        <v>72</v>
      </c>
      <c r="D22" s="41">
        <v>125</v>
      </c>
      <c r="E22" s="42">
        <v>190.21</v>
      </c>
      <c r="F22" s="41">
        <v>125</v>
      </c>
      <c r="G22" s="42"/>
      <c r="H22" s="41">
        <v>100</v>
      </c>
      <c r="I22" s="42">
        <v>187.05</v>
      </c>
      <c r="J22" s="41">
        <v>100</v>
      </c>
      <c r="K22" s="42">
        <v>187.86</v>
      </c>
      <c r="L22" s="41">
        <v>100</v>
      </c>
      <c r="M22" s="42">
        <v>195.91</v>
      </c>
      <c r="N22" s="41">
        <v>125</v>
      </c>
      <c r="O22" s="42">
        <v>190.46</v>
      </c>
      <c r="P22" s="41"/>
      <c r="Q22" s="42"/>
      <c r="R22" s="41">
        <v>150</v>
      </c>
      <c r="S22" s="49">
        <v>177.46</v>
      </c>
      <c r="T22" s="41"/>
      <c r="U22" s="49"/>
      <c r="V22" s="65"/>
      <c r="W22" s="41"/>
      <c r="X22" s="43">
        <f t="shared" si="0"/>
        <v>195.91</v>
      </c>
      <c r="Y22" s="65"/>
      <c r="Z22"/>
      <c r="AA22"/>
    </row>
    <row r="23" spans="2:27" ht="12.75">
      <c r="B23" s="44">
        <v>14</v>
      </c>
      <c r="C23" s="47" t="s">
        <v>82</v>
      </c>
      <c r="D23" s="45">
        <v>125</v>
      </c>
      <c r="E23" s="46"/>
      <c r="F23" s="45">
        <v>150</v>
      </c>
      <c r="G23" s="46"/>
      <c r="H23" s="45">
        <v>125</v>
      </c>
      <c r="I23" s="46">
        <v>171.58</v>
      </c>
      <c r="J23" s="45">
        <v>150</v>
      </c>
      <c r="K23" s="46">
        <v>166.77</v>
      </c>
      <c r="L23" s="45">
        <v>150</v>
      </c>
      <c r="M23" s="46">
        <v>168.13</v>
      </c>
      <c r="N23" s="45"/>
      <c r="O23" s="46"/>
      <c r="P23" s="45">
        <v>125</v>
      </c>
      <c r="Q23" s="46">
        <v>174.33</v>
      </c>
      <c r="R23" s="45">
        <v>125</v>
      </c>
      <c r="S23" s="46">
        <v>168.74</v>
      </c>
      <c r="T23" s="45"/>
      <c r="U23" s="46"/>
      <c r="V23" s="63"/>
      <c r="W23" s="45"/>
      <c r="X23" s="43">
        <f t="shared" si="0"/>
        <v>174.33</v>
      </c>
      <c r="Y23" s="63"/>
      <c r="Z23"/>
      <c r="AA23"/>
    </row>
    <row r="24" spans="2:27" ht="12.75">
      <c r="B24" s="39">
        <v>15</v>
      </c>
      <c r="C24" s="40" t="s">
        <v>46</v>
      </c>
      <c r="D24" s="41">
        <v>100</v>
      </c>
      <c r="E24" s="42"/>
      <c r="F24" s="41">
        <v>100</v>
      </c>
      <c r="G24" s="42"/>
      <c r="H24" s="41">
        <v>100</v>
      </c>
      <c r="I24" s="42"/>
      <c r="J24" s="41">
        <v>125</v>
      </c>
      <c r="K24" s="42">
        <v>174.53</v>
      </c>
      <c r="L24" s="41"/>
      <c r="M24" s="42"/>
      <c r="N24" s="41">
        <v>125</v>
      </c>
      <c r="O24" s="42">
        <v>180.79</v>
      </c>
      <c r="P24" s="41">
        <v>125</v>
      </c>
      <c r="Q24" s="42">
        <v>175</v>
      </c>
      <c r="R24" s="41"/>
      <c r="S24" s="42"/>
      <c r="T24" s="41"/>
      <c r="U24" s="42"/>
      <c r="V24" s="64"/>
      <c r="W24" s="41"/>
      <c r="X24" s="43">
        <f t="shared" si="0"/>
        <v>180.79</v>
      </c>
      <c r="Y24" s="64"/>
      <c r="Z24"/>
      <c r="AA24"/>
    </row>
    <row r="25" spans="2:27" ht="12.75">
      <c r="B25" s="44">
        <v>16</v>
      </c>
      <c r="C25" s="56" t="s">
        <v>78</v>
      </c>
      <c r="D25" s="45">
        <v>150</v>
      </c>
      <c r="E25" s="46">
        <v>161.29</v>
      </c>
      <c r="F25" s="45">
        <v>150</v>
      </c>
      <c r="G25" s="46"/>
      <c r="H25" s="45">
        <v>150</v>
      </c>
      <c r="I25" s="46"/>
      <c r="J25" s="45">
        <v>125</v>
      </c>
      <c r="K25" s="46"/>
      <c r="L25" s="45"/>
      <c r="M25" s="46"/>
      <c r="N25" s="45"/>
      <c r="O25" s="46"/>
      <c r="P25" s="45">
        <v>125</v>
      </c>
      <c r="Q25" s="46">
        <v>164.03</v>
      </c>
      <c r="R25" s="45">
        <v>100</v>
      </c>
      <c r="S25" s="46">
        <v>162.89</v>
      </c>
      <c r="T25" s="45"/>
      <c r="U25" s="46"/>
      <c r="V25" s="63"/>
      <c r="W25" s="45"/>
      <c r="X25" s="43">
        <f t="shared" si="0"/>
        <v>164.03</v>
      </c>
      <c r="Y25" s="63"/>
      <c r="Z25"/>
      <c r="AA25"/>
    </row>
    <row r="26" spans="2:27" ht="12.75">
      <c r="B26" s="39">
        <v>17</v>
      </c>
      <c r="C26" s="40" t="s">
        <v>52</v>
      </c>
      <c r="D26" s="41">
        <v>150</v>
      </c>
      <c r="E26" s="42">
        <v>217.66</v>
      </c>
      <c r="F26" s="41">
        <v>150</v>
      </c>
      <c r="G26" s="42">
        <v>220.86</v>
      </c>
      <c r="H26" s="41">
        <v>150</v>
      </c>
      <c r="I26" s="42">
        <v>221.13</v>
      </c>
      <c r="J26" s="41">
        <v>175</v>
      </c>
      <c r="K26" s="42">
        <v>215.46</v>
      </c>
      <c r="L26" s="41">
        <v>175</v>
      </c>
      <c r="M26" s="42">
        <v>212.42</v>
      </c>
      <c r="N26" s="41"/>
      <c r="O26" s="42"/>
      <c r="P26" s="41"/>
      <c r="Q26" s="42"/>
      <c r="R26" s="41"/>
      <c r="S26" s="42"/>
      <c r="T26" s="41"/>
      <c r="U26" s="42"/>
      <c r="V26" s="64"/>
      <c r="W26" s="41"/>
      <c r="X26" s="43">
        <f t="shared" si="0"/>
        <v>221.13</v>
      </c>
      <c r="Y26" s="64"/>
      <c r="Z26"/>
      <c r="AA26"/>
    </row>
    <row r="27" spans="2:27" ht="12.75">
      <c r="B27" s="44">
        <v>18</v>
      </c>
      <c r="C27" s="47" t="s">
        <v>58</v>
      </c>
      <c r="D27" s="45">
        <v>150</v>
      </c>
      <c r="E27" s="46">
        <v>164.6</v>
      </c>
      <c r="F27" s="45">
        <v>150</v>
      </c>
      <c r="G27" s="46">
        <v>170.77</v>
      </c>
      <c r="H27" s="45">
        <v>150</v>
      </c>
      <c r="I27" s="46">
        <v>174</v>
      </c>
      <c r="J27" s="45">
        <v>150</v>
      </c>
      <c r="K27" s="46"/>
      <c r="L27" s="45"/>
      <c r="M27" s="46"/>
      <c r="N27" s="45"/>
      <c r="O27" s="46"/>
      <c r="P27" s="45">
        <v>100</v>
      </c>
      <c r="Q27" s="46">
        <v>183.55</v>
      </c>
      <c r="R27" s="45">
        <v>100</v>
      </c>
      <c r="S27" s="46">
        <v>183.76</v>
      </c>
      <c r="T27" s="45"/>
      <c r="U27" s="46"/>
      <c r="V27" s="63"/>
      <c r="W27" s="45"/>
      <c r="X27" s="43">
        <f t="shared" si="0"/>
        <v>183.76</v>
      </c>
      <c r="Y27" s="63"/>
      <c r="Z27"/>
      <c r="AA27"/>
    </row>
    <row r="28" spans="2:27" ht="12.75">
      <c r="B28" s="39">
        <v>19</v>
      </c>
      <c r="C28" s="40" t="s">
        <v>64</v>
      </c>
      <c r="D28" s="41">
        <v>175</v>
      </c>
      <c r="E28" s="42">
        <v>212.95</v>
      </c>
      <c r="F28" s="41">
        <v>175</v>
      </c>
      <c r="G28" s="42">
        <v>218.75</v>
      </c>
      <c r="H28" s="41">
        <v>175</v>
      </c>
      <c r="I28" s="42">
        <v>222.06</v>
      </c>
      <c r="J28" s="41">
        <v>150</v>
      </c>
      <c r="K28" s="42"/>
      <c r="L28" s="41">
        <v>150</v>
      </c>
      <c r="M28" s="42">
        <v>223.84</v>
      </c>
      <c r="N28" s="41"/>
      <c r="O28" s="42"/>
      <c r="P28" s="41">
        <v>125</v>
      </c>
      <c r="Q28" s="42">
        <v>230.35</v>
      </c>
      <c r="R28" s="41"/>
      <c r="S28" s="42"/>
      <c r="T28" s="41">
        <v>100</v>
      </c>
      <c r="U28" s="42">
        <v>219.56</v>
      </c>
      <c r="V28" s="64"/>
      <c r="W28" s="41"/>
      <c r="X28" s="43">
        <f t="shared" si="0"/>
        <v>230.35</v>
      </c>
      <c r="Y28" s="64"/>
      <c r="Z28"/>
      <c r="AA28"/>
    </row>
    <row r="29" spans="2:27" ht="12.75">
      <c r="B29" s="44">
        <v>20</v>
      </c>
      <c r="C29" s="47" t="s">
        <v>115</v>
      </c>
      <c r="D29" s="45">
        <v>150</v>
      </c>
      <c r="E29" s="46">
        <v>152.2</v>
      </c>
      <c r="F29" s="45">
        <v>150</v>
      </c>
      <c r="G29" s="46"/>
      <c r="H29" s="45">
        <v>150</v>
      </c>
      <c r="I29" s="46">
        <v>194.03</v>
      </c>
      <c r="J29" s="45">
        <v>150</v>
      </c>
      <c r="K29" s="46">
        <v>187.48</v>
      </c>
      <c r="L29" s="45">
        <v>125</v>
      </c>
      <c r="M29" s="46">
        <v>191.24</v>
      </c>
      <c r="N29" s="45"/>
      <c r="O29" s="46"/>
      <c r="P29" s="45">
        <v>125</v>
      </c>
      <c r="Q29" s="46">
        <v>187.9</v>
      </c>
      <c r="R29" s="45"/>
      <c r="S29" s="46"/>
      <c r="T29" s="45">
        <v>125</v>
      </c>
      <c r="U29" s="46">
        <v>190.94</v>
      </c>
      <c r="V29" s="63"/>
      <c r="W29" s="45"/>
      <c r="X29" s="43">
        <f t="shared" si="0"/>
        <v>194.03</v>
      </c>
      <c r="Y29" s="63"/>
      <c r="Z29"/>
      <c r="AA29"/>
    </row>
    <row r="30" spans="2:27" ht="12.75">
      <c r="B30" s="39">
        <v>21</v>
      </c>
      <c r="C30" s="40" t="s">
        <v>87</v>
      </c>
      <c r="D30" s="41">
        <v>150</v>
      </c>
      <c r="E30" s="42">
        <v>193.89</v>
      </c>
      <c r="F30" s="41">
        <v>150</v>
      </c>
      <c r="G30" s="42">
        <v>195.59</v>
      </c>
      <c r="H30" s="41"/>
      <c r="I30" s="42"/>
      <c r="J30" s="41"/>
      <c r="K30" s="42"/>
      <c r="L30" s="41"/>
      <c r="M30" s="42"/>
      <c r="N30" s="41"/>
      <c r="O30" s="42"/>
      <c r="P30" s="41">
        <v>100</v>
      </c>
      <c r="Q30" s="42">
        <v>202.86</v>
      </c>
      <c r="R30" s="41">
        <v>100</v>
      </c>
      <c r="S30" s="42">
        <v>201.53</v>
      </c>
      <c r="T30" s="41"/>
      <c r="U30" s="42"/>
      <c r="V30" s="64"/>
      <c r="W30" s="41"/>
      <c r="X30" s="43">
        <f t="shared" si="0"/>
        <v>202.86</v>
      </c>
      <c r="Y30" s="64"/>
      <c r="Z30"/>
      <c r="AA30"/>
    </row>
    <row r="31" spans="2:27" ht="12.75">
      <c r="B31" s="44">
        <v>22</v>
      </c>
      <c r="C31" s="56" t="s">
        <v>89</v>
      </c>
      <c r="D31" s="45">
        <v>150</v>
      </c>
      <c r="E31" s="46"/>
      <c r="F31" s="45">
        <v>150</v>
      </c>
      <c r="G31" s="46"/>
      <c r="H31" s="45">
        <v>125</v>
      </c>
      <c r="I31" s="46"/>
      <c r="J31" s="45"/>
      <c r="K31" s="46"/>
      <c r="L31" s="45"/>
      <c r="M31" s="46"/>
      <c r="N31" s="45">
        <v>125</v>
      </c>
      <c r="O31" s="46">
        <v>188.88</v>
      </c>
      <c r="P31" s="45"/>
      <c r="Q31" s="46"/>
      <c r="R31" s="45"/>
      <c r="S31" s="46"/>
      <c r="T31" s="45"/>
      <c r="U31" s="46"/>
      <c r="V31" s="63"/>
      <c r="W31" s="45"/>
      <c r="X31" s="43">
        <f t="shared" si="0"/>
        <v>188.88</v>
      </c>
      <c r="Y31" s="63"/>
      <c r="Z31"/>
      <c r="AA31"/>
    </row>
    <row r="32" spans="2:27" ht="12.75">
      <c r="B32" s="39">
        <v>23</v>
      </c>
      <c r="C32" s="40" t="s">
        <v>88</v>
      </c>
      <c r="D32" s="41">
        <v>150</v>
      </c>
      <c r="E32" s="42">
        <v>203.02</v>
      </c>
      <c r="F32" s="41">
        <v>150</v>
      </c>
      <c r="G32" s="42">
        <v>208.82</v>
      </c>
      <c r="H32" s="41">
        <v>150</v>
      </c>
      <c r="I32" s="42"/>
      <c r="J32" s="41">
        <v>125</v>
      </c>
      <c r="K32" s="42">
        <v>209.66</v>
      </c>
      <c r="L32" s="41"/>
      <c r="M32" s="42"/>
      <c r="N32" s="41">
        <v>125</v>
      </c>
      <c r="O32" s="42">
        <v>210.08</v>
      </c>
      <c r="P32" s="41">
        <v>125</v>
      </c>
      <c r="Q32" s="42">
        <v>214.33</v>
      </c>
      <c r="R32" s="41"/>
      <c r="S32" s="42"/>
      <c r="T32" s="41"/>
      <c r="U32" s="42"/>
      <c r="V32" s="64"/>
      <c r="W32" s="41"/>
      <c r="X32" s="43">
        <f t="shared" si="0"/>
        <v>214.33</v>
      </c>
      <c r="Y32" s="64"/>
      <c r="Z32"/>
      <c r="AA32"/>
    </row>
    <row r="33" spans="2:27" ht="13.5" thickBot="1">
      <c r="B33" s="52"/>
      <c r="C33" s="53"/>
      <c r="D33" s="54"/>
      <c r="E33" s="55"/>
      <c r="F33" s="54"/>
      <c r="G33" s="55"/>
      <c r="H33" s="54"/>
      <c r="I33" s="55"/>
      <c r="J33" s="54"/>
      <c r="K33" s="55"/>
      <c r="L33" s="54"/>
      <c r="M33" s="55"/>
      <c r="N33" s="54"/>
      <c r="O33" s="55"/>
      <c r="P33" s="54"/>
      <c r="Q33" s="55"/>
      <c r="R33" s="54"/>
      <c r="S33" s="55"/>
      <c r="T33" s="54"/>
      <c r="U33" s="55"/>
      <c r="V33" s="66"/>
      <c r="W33" s="54"/>
      <c r="X33" s="55"/>
      <c r="Y33" s="66"/>
      <c r="Z33"/>
      <c r="AA33"/>
    </row>
    <row r="34" ht="13.5" thickTop="1"/>
    <row r="35" ht="12.75">
      <c r="C35" s="69" t="s">
        <v>116</v>
      </c>
    </row>
  </sheetData>
  <sheetProtection selectLockedCells="1" selectUnlockedCells="1"/>
  <printOptions gridLines="1"/>
  <pageMargins left="0.3597222222222222" right="0.5" top="0.9840277777777777" bottom="0.9840277777777777" header="0.5118055555555555" footer="0.5118055555555555"/>
  <pageSetup fitToHeight="1" fitToWidth="1" horizontalDpi="300" verticalDpi="300" orientation="landscape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V39"/>
  <sheetViews>
    <sheetView tabSelected="1" zoomScale="90" zoomScaleNormal="90" zoomScalePageLayoutView="0" workbookViewId="0" topLeftCell="A1">
      <selection activeCell="AB22" sqref="AB22"/>
    </sheetView>
  </sheetViews>
  <sheetFormatPr defaultColWidth="9.140625" defaultRowHeight="12.75"/>
  <cols>
    <col min="1" max="1" width="1.28515625" style="0" customWidth="1"/>
    <col min="2" max="2" width="3.28125" style="15" customWidth="1"/>
    <col min="3" max="3" width="23.28125" style="0" customWidth="1"/>
    <col min="4" max="4" width="5.140625" style="15" customWidth="1"/>
    <col min="5" max="5" width="8.28125" style="18" customWidth="1"/>
    <col min="6" max="6" width="5.140625" style="15" customWidth="1"/>
    <col min="7" max="7" width="8.28125" style="18" customWidth="1"/>
    <col min="8" max="8" width="5.140625" style="15" customWidth="1"/>
    <col min="9" max="9" width="8.28125" style="18" customWidth="1"/>
    <col min="10" max="10" width="5.140625" style="16" customWidth="1"/>
    <col min="11" max="11" width="8.28125" style="18" customWidth="1"/>
    <col min="12" max="12" width="5.140625" style="16" customWidth="1"/>
    <col min="13" max="13" width="8.28125" style="18" customWidth="1"/>
    <col min="14" max="14" width="5.140625" style="16" customWidth="1"/>
    <col min="15" max="15" width="8.28125" style="18" customWidth="1"/>
    <col min="16" max="16" width="5.140625" style="16" customWidth="1"/>
    <col min="17" max="17" width="8.28125" style="18" customWidth="1"/>
    <col min="18" max="18" width="5.140625" style="16" customWidth="1"/>
    <col min="19" max="19" width="8.28125" style="18" customWidth="1"/>
    <col min="20" max="20" width="2.8515625" style="0" customWidth="1"/>
    <col min="21" max="21" width="9.57421875" style="0" customWidth="1"/>
  </cols>
  <sheetData>
    <row r="1" spans="5:21" ht="12.75">
      <c r="E1" s="15"/>
      <c r="G1" s="15"/>
      <c r="I1" s="15"/>
      <c r="K1" s="15"/>
      <c r="M1" s="15"/>
      <c r="O1" s="15"/>
      <c r="Q1" s="15"/>
      <c r="S1" s="15"/>
      <c r="T1" s="16"/>
      <c r="U1" s="15"/>
    </row>
    <row r="2" spans="5:21" ht="20.25">
      <c r="E2" s="57"/>
      <c r="G2" s="15"/>
      <c r="I2" s="15"/>
      <c r="K2" s="15"/>
      <c r="M2" s="15"/>
      <c r="O2" s="15"/>
      <c r="Q2" s="15"/>
      <c r="S2" s="15"/>
      <c r="T2" s="16"/>
      <c r="U2" s="15"/>
    </row>
    <row r="3" spans="5:21" ht="27">
      <c r="E3" s="28" t="s">
        <v>38</v>
      </c>
      <c r="G3" s="15"/>
      <c r="I3" s="15"/>
      <c r="K3" s="15"/>
      <c r="M3" s="15"/>
      <c r="O3" s="15"/>
      <c r="Q3" s="15"/>
      <c r="S3" s="15"/>
      <c r="T3" s="16"/>
      <c r="U3" s="15"/>
    </row>
    <row r="4" spans="5:21" ht="12.75">
      <c r="E4" s="15"/>
      <c r="G4" s="15"/>
      <c r="I4" s="15"/>
      <c r="K4" s="15"/>
      <c r="M4" s="15"/>
      <c r="O4" s="15"/>
      <c r="Q4" s="15"/>
      <c r="S4" s="15"/>
      <c r="T4" s="16"/>
      <c r="U4" s="15"/>
    </row>
    <row r="5" spans="5:21" ht="15">
      <c r="E5" s="29"/>
      <c r="F5" s="29"/>
      <c r="G5" s="88" t="s">
        <v>132</v>
      </c>
      <c r="I5" s="15"/>
      <c r="K5" s="15"/>
      <c r="M5" s="15"/>
      <c r="O5" s="15"/>
      <c r="Q5" s="15"/>
      <c r="S5" s="15"/>
      <c r="T5" s="16"/>
      <c r="U5" s="15"/>
    </row>
    <row r="6" spans="5:21" ht="12.75">
      <c r="E6" s="15"/>
      <c r="F6" s="29"/>
      <c r="G6" s="15"/>
      <c r="I6" s="15"/>
      <c r="K6" s="15"/>
      <c r="M6" s="15"/>
      <c r="O6" s="15"/>
      <c r="Q6" s="15"/>
      <c r="S6" s="15"/>
      <c r="T6" s="16"/>
      <c r="U6" s="15"/>
    </row>
    <row r="7" spans="5:21" ht="13.5" thickBot="1">
      <c r="E7" s="15"/>
      <c r="F7" s="29"/>
      <c r="G7" s="15"/>
      <c r="I7" s="15"/>
      <c r="K7" s="15"/>
      <c r="M7" s="15"/>
      <c r="O7" s="15"/>
      <c r="Q7" s="15"/>
      <c r="S7" s="15"/>
      <c r="T7" s="16"/>
      <c r="U7" s="15"/>
    </row>
    <row r="8" spans="2:21" ht="13.5" thickTop="1">
      <c r="B8" s="30"/>
      <c r="C8" s="31"/>
      <c r="D8" s="32"/>
      <c r="E8" s="33" t="s">
        <v>15</v>
      </c>
      <c r="F8" s="34"/>
      <c r="G8" s="33" t="s">
        <v>16</v>
      </c>
      <c r="H8" s="34"/>
      <c r="I8" s="33" t="s">
        <v>17</v>
      </c>
      <c r="J8" s="34"/>
      <c r="K8" s="33" t="s">
        <v>18</v>
      </c>
      <c r="L8" s="34"/>
      <c r="M8" s="33" t="s">
        <v>19</v>
      </c>
      <c r="N8" s="34"/>
      <c r="O8" s="33" t="s">
        <v>20</v>
      </c>
      <c r="P8" s="34"/>
      <c r="Q8" s="33" t="s">
        <v>21</v>
      </c>
      <c r="R8" s="34"/>
      <c r="S8" s="33" t="s">
        <v>22</v>
      </c>
      <c r="T8" s="34"/>
      <c r="U8" s="70" t="s">
        <v>23</v>
      </c>
    </row>
    <row r="9" spans="2:21" ht="15.75" customHeight="1" thickBot="1">
      <c r="B9" s="35" t="s">
        <v>24</v>
      </c>
      <c r="C9" s="36" t="s">
        <v>32</v>
      </c>
      <c r="D9" s="37" t="s">
        <v>25</v>
      </c>
      <c r="E9" s="38" t="s">
        <v>26</v>
      </c>
      <c r="F9" s="37" t="s">
        <v>25</v>
      </c>
      <c r="G9" s="38" t="s">
        <v>26</v>
      </c>
      <c r="H9" s="37" t="s">
        <v>25</v>
      </c>
      <c r="I9" s="38" t="s">
        <v>26</v>
      </c>
      <c r="J9" s="37" t="s">
        <v>25</v>
      </c>
      <c r="K9" s="38" t="s">
        <v>26</v>
      </c>
      <c r="L9" s="37" t="s">
        <v>25</v>
      </c>
      <c r="M9" s="38" t="s">
        <v>26</v>
      </c>
      <c r="N9" s="37" t="s">
        <v>25</v>
      </c>
      <c r="O9" s="38" t="s">
        <v>26</v>
      </c>
      <c r="P9" s="37" t="s">
        <v>25</v>
      </c>
      <c r="Q9" s="38" t="s">
        <v>26</v>
      </c>
      <c r="R9" s="37" t="s">
        <v>25</v>
      </c>
      <c r="S9" s="38" t="s">
        <v>26</v>
      </c>
      <c r="T9" s="37"/>
      <c r="U9" s="38"/>
    </row>
    <row r="10" spans="2:21" ht="13.5" thickTop="1">
      <c r="B10" s="39">
        <v>1</v>
      </c>
      <c r="C10" s="40" t="s">
        <v>118</v>
      </c>
      <c r="D10" s="41"/>
      <c r="E10" s="42">
        <v>204.88</v>
      </c>
      <c r="F10" s="41"/>
      <c r="G10" s="42">
        <v>213.2</v>
      </c>
      <c r="H10" s="41"/>
      <c r="I10" s="43">
        <v>210.74</v>
      </c>
      <c r="J10" s="41"/>
      <c r="K10" s="43">
        <v>217.29</v>
      </c>
      <c r="L10" s="41"/>
      <c r="M10" s="43">
        <v>220.03</v>
      </c>
      <c r="N10" s="41"/>
      <c r="O10" s="42"/>
      <c r="P10" s="41"/>
      <c r="Q10" s="43">
        <v>219.19</v>
      </c>
      <c r="R10" s="41"/>
      <c r="S10" s="43"/>
      <c r="T10" s="41"/>
      <c r="U10" s="43">
        <f>MAX(E10,G10,I10,K10,M10,O10,Q10,S10)</f>
        <v>220.03</v>
      </c>
    </row>
    <row r="11" spans="2:21" ht="12.75">
      <c r="B11" s="44">
        <v>2</v>
      </c>
      <c r="C11" s="56" t="s">
        <v>77</v>
      </c>
      <c r="D11" s="41"/>
      <c r="E11" s="46">
        <v>105.66</v>
      </c>
      <c r="F11" s="41"/>
      <c r="G11" s="46"/>
      <c r="H11" s="41"/>
      <c r="I11" s="46">
        <v>173.06</v>
      </c>
      <c r="J11" s="41"/>
      <c r="K11" s="46"/>
      <c r="L11" s="41"/>
      <c r="M11" s="46">
        <v>173.58</v>
      </c>
      <c r="N11" s="41"/>
      <c r="O11" s="46">
        <v>175.45</v>
      </c>
      <c r="P11" s="41"/>
      <c r="Q11" s="46">
        <v>175.43</v>
      </c>
      <c r="R11" s="41"/>
      <c r="S11" s="46"/>
      <c r="T11" s="45"/>
      <c r="U11" s="46">
        <f aca="true" t="shared" si="0" ref="U11:U37">MAX(E11,G11,I11,K11,M11,O11,Q11,S11)</f>
        <v>175.45</v>
      </c>
    </row>
    <row r="12" spans="2:21" ht="12.75">
      <c r="B12" s="39">
        <v>3</v>
      </c>
      <c r="C12" s="40" t="s">
        <v>119</v>
      </c>
      <c r="D12" s="41"/>
      <c r="E12" s="42">
        <v>156.7</v>
      </c>
      <c r="F12" s="41"/>
      <c r="G12" s="42">
        <v>152.52</v>
      </c>
      <c r="H12" s="41"/>
      <c r="I12" s="42">
        <v>161.84</v>
      </c>
      <c r="J12" s="41"/>
      <c r="K12" s="42"/>
      <c r="L12" s="41"/>
      <c r="M12" s="42">
        <v>154.8</v>
      </c>
      <c r="N12" s="41"/>
      <c r="O12" s="42">
        <v>167.11</v>
      </c>
      <c r="P12" s="41"/>
      <c r="Q12" s="42"/>
      <c r="R12" s="41"/>
      <c r="S12" s="42"/>
      <c r="T12" s="41"/>
      <c r="U12" s="42">
        <f t="shared" si="0"/>
        <v>167.11</v>
      </c>
    </row>
    <row r="13" spans="2:21" ht="12.75">
      <c r="B13" s="44">
        <v>4</v>
      </c>
      <c r="C13" s="47" t="s">
        <v>64</v>
      </c>
      <c r="D13" s="41"/>
      <c r="E13" s="46">
        <v>213.21</v>
      </c>
      <c r="F13" s="41"/>
      <c r="G13" s="46">
        <v>224.27</v>
      </c>
      <c r="H13" s="41"/>
      <c r="I13" s="46">
        <v>218.37</v>
      </c>
      <c r="J13" s="41"/>
      <c r="K13" s="46">
        <v>220.74</v>
      </c>
      <c r="L13" s="41"/>
      <c r="M13" s="46">
        <v>229.13</v>
      </c>
      <c r="N13" s="41"/>
      <c r="O13" s="46"/>
      <c r="P13" s="41"/>
      <c r="Q13" s="46">
        <v>222.8</v>
      </c>
      <c r="R13" s="41"/>
      <c r="S13" s="46">
        <v>191.19</v>
      </c>
      <c r="T13" s="45"/>
      <c r="U13" s="46">
        <f t="shared" si="0"/>
        <v>229.13</v>
      </c>
    </row>
    <row r="14" spans="2:21" ht="12.75">
      <c r="B14" s="39">
        <v>5</v>
      </c>
      <c r="C14" s="40" t="s">
        <v>46</v>
      </c>
      <c r="D14" s="41"/>
      <c r="E14" s="42">
        <v>171.29</v>
      </c>
      <c r="F14" s="41"/>
      <c r="G14" s="42">
        <v>185.75</v>
      </c>
      <c r="H14" s="41"/>
      <c r="I14" s="42"/>
      <c r="J14" s="41"/>
      <c r="K14" s="42"/>
      <c r="L14" s="41"/>
      <c r="M14" s="42">
        <v>182.24</v>
      </c>
      <c r="N14" s="41"/>
      <c r="O14" s="42">
        <v>182.56</v>
      </c>
      <c r="P14" s="41"/>
      <c r="Q14" s="42"/>
      <c r="R14" s="41"/>
      <c r="S14" s="42">
        <v>188.06</v>
      </c>
      <c r="T14" s="41"/>
      <c r="U14" s="42">
        <f t="shared" si="0"/>
        <v>188.06</v>
      </c>
    </row>
    <row r="15" spans="2:21" ht="12.75">
      <c r="B15" s="44">
        <v>6</v>
      </c>
      <c r="C15" s="56" t="s">
        <v>120</v>
      </c>
      <c r="D15" s="41"/>
      <c r="E15" s="46">
        <v>171.7</v>
      </c>
      <c r="F15" s="41"/>
      <c r="G15" s="46">
        <v>179.59</v>
      </c>
      <c r="H15" s="41"/>
      <c r="I15" s="46">
        <v>181.53</v>
      </c>
      <c r="J15" s="41"/>
      <c r="K15" s="46">
        <v>181.91</v>
      </c>
      <c r="L15" s="41"/>
      <c r="M15" s="46">
        <v>182.94</v>
      </c>
      <c r="N15" s="41"/>
      <c r="O15" s="46">
        <v>183.65</v>
      </c>
      <c r="P15" s="41"/>
      <c r="Q15" s="46">
        <v>179.55</v>
      </c>
      <c r="R15" s="41"/>
      <c r="S15" s="46">
        <v>177.52</v>
      </c>
      <c r="T15" s="45"/>
      <c r="U15" s="46">
        <f t="shared" si="0"/>
        <v>183.65</v>
      </c>
    </row>
    <row r="16" spans="2:21" ht="12.75">
      <c r="B16" s="39">
        <v>7</v>
      </c>
      <c r="C16" s="40" t="s">
        <v>121</v>
      </c>
      <c r="D16" s="41"/>
      <c r="E16" s="42">
        <v>215.88</v>
      </c>
      <c r="F16" s="41"/>
      <c r="G16" s="42">
        <v>225.43</v>
      </c>
      <c r="H16" s="41"/>
      <c r="I16" s="42"/>
      <c r="J16" s="41"/>
      <c r="K16" s="42"/>
      <c r="L16" s="41"/>
      <c r="M16" s="42"/>
      <c r="N16" s="41"/>
      <c r="O16" s="42"/>
      <c r="P16" s="41"/>
      <c r="Q16" s="42">
        <v>233.81</v>
      </c>
      <c r="R16" s="41"/>
      <c r="S16" s="42"/>
      <c r="T16" s="41"/>
      <c r="U16" s="42">
        <f t="shared" si="0"/>
        <v>233.81</v>
      </c>
    </row>
    <row r="17" spans="2:21" ht="12.75">
      <c r="B17" s="44">
        <v>8</v>
      </c>
      <c r="C17" s="47" t="s">
        <v>122</v>
      </c>
      <c r="D17" s="41"/>
      <c r="E17" s="46"/>
      <c r="F17" s="41"/>
      <c r="G17" s="46">
        <v>217.66</v>
      </c>
      <c r="H17" s="41"/>
      <c r="I17" s="46"/>
      <c r="J17" s="41"/>
      <c r="K17" s="46"/>
      <c r="L17" s="41"/>
      <c r="M17" s="46"/>
      <c r="N17" s="41"/>
      <c r="O17" s="46">
        <v>221.05</v>
      </c>
      <c r="P17" s="41"/>
      <c r="Q17" s="46"/>
      <c r="R17" s="41"/>
      <c r="S17" s="46">
        <v>223.04</v>
      </c>
      <c r="T17" s="45"/>
      <c r="U17" s="46">
        <f t="shared" si="0"/>
        <v>223.04</v>
      </c>
    </row>
    <row r="18" spans="2:21" ht="12.75">
      <c r="B18" s="39">
        <v>9</v>
      </c>
      <c r="C18" s="40" t="s">
        <v>81</v>
      </c>
      <c r="D18" s="41"/>
      <c r="E18" s="42"/>
      <c r="F18" s="41"/>
      <c r="G18" s="42">
        <v>145.79</v>
      </c>
      <c r="H18" s="41"/>
      <c r="I18" s="42">
        <v>142.21</v>
      </c>
      <c r="J18" s="41"/>
      <c r="K18" s="42">
        <v>142.99</v>
      </c>
      <c r="L18" s="41"/>
      <c r="M18" s="42">
        <v>140.24</v>
      </c>
      <c r="N18" s="41"/>
      <c r="O18" s="42">
        <v>153.55</v>
      </c>
      <c r="P18" s="41"/>
      <c r="Q18" s="42"/>
      <c r="R18" s="41"/>
      <c r="S18" s="42"/>
      <c r="T18" s="41"/>
      <c r="U18" s="42">
        <f t="shared" si="0"/>
        <v>153.55</v>
      </c>
    </row>
    <row r="19" spans="2:21" ht="12.75">
      <c r="B19" s="44">
        <v>10</v>
      </c>
      <c r="C19" s="56" t="s">
        <v>123</v>
      </c>
      <c r="D19" s="41"/>
      <c r="E19" s="46"/>
      <c r="F19" s="41"/>
      <c r="G19" s="46"/>
      <c r="H19" s="41"/>
      <c r="I19" s="46"/>
      <c r="J19" s="41"/>
      <c r="K19" s="46"/>
      <c r="L19" s="41"/>
      <c r="M19" s="46"/>
      <c r="N19" s="41"/>
      <c r="O19" s="46"/>
      <c r="P19" s="41"/>
      <c r="Q19" s="46"/>
      <c r="R19" s="41"/>
      <c r="S19" s="46"/>
      <c r="T19" s="45"/>
      <c r="U19" s="46">
        <f t="shared" si="0"/>
        <v>0</v>
      </c>
    </row>
    <row r="20" spans="2:21" ht="12.75">
      <c r="B20" s="39">
        <v>11</v>
      </c>
      <c r="C20" s="40" t="s">
        <v>82</v>
      </c>
      <c r="D20" s="41"/>
      <c r="E20" s="43">
        <v>155.69</v>
      </c>
      <c r="F20" s="41"/>
      <c r="G20" s="42">
        <v>143.37</v>
      </c>
      <c r="H20" s="41"/>
      <c r="I20" s="42">
        <v>142.35</v>
      </c>
      <c r="J20" s="41"/>
      <c r="K20" s="42"/>
      <c r="L20" s="41"/>
      <c r="M20" s="42"/>
      <c r="N20" s="41"/>
      <c r="O20" s="42">
        <v>152</v>
      </c>
      <c r="P20" s="41"/>
      <c r="Q20" s="42">
        <v>164.09</v>
      </c>
      <c r="R20" s="41"/>
      <c r="S20" s="42">
        <v>153.31</v>
      </c>
      <c r="T20" s="41"/>
      <c r="U20" s="42">
        <f t="shared" si="0"/>
        <v>164.09</v>
      </c>
    </row>
    <row r="21" spans="2:21" ht="12.75">
      <c r="B21" s="44">
        <v>12</v>
      </c>
      <c r="C21" s="56" t="s">
        <v>124</v>
      </c>
      <c r="D21" s="41"/>
      <c r="E21" s="46"/>
      <c r="F21" s="41"/>
      <c r="G21" s="46">
        <v>220.66</v>
      </c>
      <c r="H21" s="41"/>
      <c r="I21" s="46"/>
      <c r="J21" s="41"/>
      <c r="K21" s="46">
        <v>224.4</v>
      </c>
      <c r="L21" s="41"/>
      <c r="M21" s="46"/>
      <c r="N21" s="41"/>
      <c r="O21" s="46">
        <v>222.54</v>
      </c>
      <c r="P21" s="41"/>
      <c r="Q21" s="46"/>
      <c r="R21" s="41"/>
      <c r="S21" s="46"/>
      <c r="T21" s="45"/>
      <c r="U21" s="46">
        <f t="shared" si="0"/>
        <v>224.4</v>
      </c>
    </row>
    <row r="22" spans="2:21" ht="12.75">
      <c r="B22" s="39">
        <v>13</v>
      </c>
      <c r="C22" s="40" t="s">
        <v>125</v>
      </c>
      <c r="D22" s="41"/>
      <c r="E22" s="42">
        <v>159.76</v>
      </c>
      <c r="F22" s="41"/>
      <c r="G22" s="42">
        <v>167.49</v>
      </c>
      <c r="H22" s="41"/>
      <c r="I22" s="42"/>
      <c r="J22" s="41"/>
      <c r="K22" s="42">
        <v>167.62</v>
      </c>
      <c r="L22" s="41"/>
      <c r="M22" s="42">
        <v>167.63</v>
      </c>
      <c r="N22" s="41"/>
      <c r="O22" s="42"/>
      <c r="P22" s="41"/>
      <c r="Q22" s="42">
        <v>175.22</v>
      </c>
      <c r="R22" s="41"/>
      <c r="S22" s="49">
        <v>176.25</v>
      </c>
      <c r="T22" s="41"/>
      <c r="U22" s="42">
        <f t="shared" si="0"/>
        <v>176.25</v>
      </c>
    </row>
    <row r="23" spans="2:21" ht="12.75">
      <c r="B23" s="44">
        <v>14</v>
      </c>
      <c r="C23" s="47" t="s">
        <v>72</v>
      </c>
      <c r="D23" s="41"/>
      <c r="E23" s="46"/>
      <c r="F23" s="41"/>
      <c r="G23" s="46">
        <v>186.58</v>
      </c>
      <c r="H23" s="41"/>
      <c r="I23" s="46">
        <v>199.68</v>
      </c>
      <c r="J23" s="41"/>
      <c r="K23" s="46">
        <v>194.42</v>
      </c>
      <c r="L23" s="41"/>
      <c r="M23" s="46">
        <v>192.73</v>
      </c>
      <c r="N23" s="41"/>
      <c r="O23" s="46">
        <v>194.73</v>
      </c>
      <c r="P23" s="41"/>
      <c r="Q23" s="46"/>
      <c r="R23" s="41"/>
      <c r="S23" s="46">
        <v>194.44</v>
      </c>
      <c r="T23" s="45"/>
      <c r="U23" s="46">
        <f t="shared" si="0"/>
        <v>199.68</v>
      </c>
    </row>
    <row r="24" spans="2:21" ht="12.75">
      <c r="B24" s="39">
        <v>15</v>
      </c>
      <c r="C24" s="40" t="s">
        <v>126</v>
      </c>
      <c r="D24" s="41"/>
      <c r="E24" s="42">
        <v>200.03</v>
      </c>
      <c r="F24" s="41"/>
      <c r="G24" s="42"/>
      <c r="H24" s="41"/>
      <c r="I24" s="42">
        <v>204.3</v>
      </c>
      <c r="J24" s="41"/>
      <c r="K24" s="42">
        <v>203.16</v>
      </c>
      <c r="L24" s="41"/>
      <c r="M24" s="42">
        <v>202.26</v>
      </c>
      <c r="N24" s="41"/>
      <c r="O24" s="42">
        <v>207.81</v>
      </c>
      <c r="P24" s="41"/>
      <c r="Q24" s="42"/>
      <c r="R24" s="41"/>
      <c r="S24" s="42"/>
      <c r="T24" s="41"/>
      <c r="U24" s="42">
        <f t="shared" si="0"/>
        <v>207.81</v>
      </c>
    </row>
    <row r="25" spans="2:21" ht="12.75">
      <c r="B25" s="44">
        <v>16</v>
      </c>
      <c r="C25" s="56" t="s">
        <v>80</v>
      </c>
      <c r="D25" s="41"/>
      <c r="E25" s="46"/>
      <c r="F25" s="41"/>
      <c r="G25" s="46">
        <v>196.27</v>
      </c>
      <c r="H25" s="41"/>
      <c r="I25" s="46">
        <v>194.81</v>
      </c>
      <c r="J25" s="41"/>
      <c r="K25" s="46"/>
      <c r="L25" s="41"/>
      <c r="M25" s="46"/>
      <c r="N25" s="41"/>
      <c r="O25" s="46">
        <v>212.22</v>
      </c>
      <c r="P25" s="41"/>
      <c r="Q25" s="46"/>
      <c r="R25" s="41"/>
      <c r="S25" s="46"/>
      <c r="T25" s="45"/>
      <c r="U25" s="46">
        <f t="shared" si="0"/>
        <v>212.22</v>
      </c>
    </row>
    <row r="26" spans="2:21" ht="12.75">
      <c r="B26" s="39">
        <v>17</v>
      </c>
      <c r="C26" s="40" t="s">
        <v>108</v>
      </c>
      <c r="D26" s="41"/>
      <c r="E26" s="42">
        <v>168.07</v>
      </c>
      <c r="F26" s="41"/>
      <c r="G26" s="42">
        <v>182.75</v>
      </c>
      <c r="H26" s="41"/>
      <c r="I26" s="42"/>
      <c r="J26" s="41"/>
      <c r="K26" s="42">
        <v>182.94</v>
      </c>
      <c r="L26" s="41"/>
      <c r="M26" s="42">
        <v>185.77</v>
      </c>
      <c r="N26" s="41"/>
      <c r="O26" s="42">
        <v>181</v>
      </c>
      <c r="P26" s="41"/>
      <c r="Q26" s="42">
        <v>192.61</v>
      </c>
      <c r="R26" s="41"/>
      <c r="S26" s="42"/>
      <c r="T26" s="41"/>
      <c r="U26" s="42">
        <f t="shared" si="0"/>
        <v>192.61</v>
      </c>
    </row>
    <row r="27" spans="2:22" ht="12.75">
      <c r="B27" s="44">
        <v>18</v>
      </c>
      <c r="C27" s="47" t="s">
        <v>127</v>
      </c>
      <c r="D27" s="41"/>
      <c r="E27" s="46">
        <v>225.18</v>
      </c>
      <c r="F27" s="41"/>
      <c r="G27" s="46">
        <v>232.24</v>
      </c>
      <c r="H27" s="41"/>
      <c r="I27" s="46"/>
      <c r="J27" s="41"/>
      <c r="K27" s="46"/>
      <c r="L27" s="41"/>
      <c r="M27" s="46"/>
      <c r="N27" s="41"/>
      <c r="O27" s="46">
        <v>238.24</v>
      </c>
      <c r="P27" s="41"/>
      <c r="Q27" s="46"/>
      <c r="R27" s="41"/>
      <c r="S27" s="46"/>
      <c r="T27" s="45"/>
      <c r="U27" s="46">
        <f t="shared" si="0"/>
        <v>238.24</v>
      </c>
      <c r="V27" s="58"/>
    </row>
    <row r="28" spans="2:21" ht="12.75">
      <c r="B28" s="39">
        <v>19</v>
      </c>
      <c r="C28" s="40" t="s">
        <v>43</v>
      </c>
      <c r="D28" s="41"/>
      <c r="E28" s="42">
        <v>151.51</v>
      </c>
      <c r="F28" s="41"/>
      <c r="G28" s="42"/>
      <c r="H28" s="41"/>
      <c r="I28" s="42">
        <v>154.7</v>
      </c>
      <c r="J28" s="41"/>
      <c r="K28" s="42"/>
      <c r="L28" s="41"/>
      <c r="M28" s="42">
        <v>163.06</v>
      </c>
      <c r="N28" s="41"/>
      <c r="O28" s="42"/>
      <c r="P28" s="41"/>
      <c r="Q28" s="42"/>
      <c r="R28" s="41"/>
      <c r="S28" s="42"/>
      <c r="T28" s="41"/>
      <c r="U28" s="42">
        <f t="shared" si="0"/>
        <v>163.06</v>
      </c>
    </row>
    <row r="29" spans="2:21" ht="12.75">
      <c r="B29" s="44">
        <v>20</v>
      </c>
      <c r="C29" s="47" t="s">
        <v>86</v>
      </c>
      <c r="D29" s="41"/>
      <c r="E29" s="46">
        <v>188.52</v>
      </c>
      <c r="F29" s="41"/>
      <c r="G29" s="46"/>
      <c r="H29" s="41"/>
      <c r="I29" s="46">
        <v>200.69</v>
      </c>
      <c r="J29" s="41"/>
      <c r="K29" s="46">
        <v>152.24</v>
      </c>
      <c r="L29" s="41"/>
      <c r="M29" s="46"/>
      <c r="N29" s="41"/>
      <c r="O29" s="46"/>
      <c r="P29" s="41"/>
      <c r="Q29" s="46"/>
      <c r="R29" s="41"/>
      <c r="S29" s="46"/>
      <c r="T29" s="45"/>
      <c r="U29" s="46">
        <f t="shared" si="0"/>
        <v>200.69</v>
      </c>
    </row>
    <row r="30" spans="2:22" ht="12.75">
      <c r="B30" s="39">
        <v>21</v>
      </c>
      <c r="C30" s="40" t="s">
        <v>128</v>
      </c>
      <c r="D30" s="41"/>
      <c r="E30" s="42"/>
      <c r="F30" s="41"/>
      <c r="G30" s="42"/>
      <c r="H30" s="41"/>
      <c r="I30" s="42"/>
      <c r="J30" s="41"/>
      <c r="K30" s="42">
        <v>176.9</v>
      </c>
      <c r="L30" s="41"/>
      <c r="M30" s="42">
        <v>186.42</v>
      </c>
      <c r="N30" s="41"/>
      <c r="O30" s="42"/>
      <c r="P30" s="41"/>
      <c r="Q30" s="42"/>
      <c r="R30" s="41"/>
      <c r="S30" s="42"/>
      <c r="T30" s="41"/>
      <c r="U30" s="42">
        <f t="shared" si="0"/>
        <v>186.42</v>
      </c>
      <c r="V30" s="58"/>
    </row>
    <row r="31" spans="2:21" ht="12.75">
      <c r="B31" s="44">
        <v>22</v>
      </c>
      <c r="C31" s="56" t="s">
        <v>76</v>
      </c>
      <c r="D31" s="41"/>
      <c r="E31" s="46">
        <v>190.7</v>
      </c>
      <c r="F31" s="41"/>
      <c r="G31" s="46">
        <v>196.07</v>
      </c>
      <c r="H31" s="41"/>
      <c r="I31" s="46">
        <v>202.89</v>
      </c>
      <c r="J31" s="41"/>
      <c r="K31" s="46"/>
      <c r="L31" s="41"/>
      <c r="M31" s="46"/>
      <c r="N31" s="41"/>
      <c r="O31" s="46"/>
      <c r="P31" s="41"/>
      <c r="Q31" s="46">
        <v>204.73</v>
      </c>
      <c r="R31" s="41"/>
      <c r="S31" s="46"/>
      <c r="T31" s="45"/>
      <c r="U31" s="46">
        <f t="shared" si="0"/>
        <v>204.73</v>
      </c>
    </row>
    <row r="32" spans="2:21" ht="12.75">
      <c r="B32" s="39">
        <v>23</v>
      </c>
      <c r="C32" s="40" t="s">
        <v>87</v>
      </c>
      <c r="D32" s="41"/>
      <c r="E32" s="42">
        <v>201.07</v>
      </c>
      <c r="F32" s="41"/>
      <c r="G32" s="42"/>
      <c r="H32" s="41"/>
      <c r="I32" s="42"/>
      <c r="J32" s="41"/>
      <c r="K32" s="42">
        <v>201.4</v>
      </c>
      <c r="L32" s="41"/>
      <c r="M32" s="42"/>
      <c r="N32" s="41"/>
      <c r="O32" s="42">
        <v>206.11</v>
      </c>
      <c r="P32" s="41"/>
      <c r="Q32" s="42"/>
      <c r="R32" s="41"/>
      <c r="S32" s="42"/>
      <c r="T32" s="41"/>
      <c r="U32" s="42">
        <f t="shared" si="0"/>
        <v>206.11</v>
      </c>
    </row>
    <row r="33" spans="2:21" ht="12.75">
      <c r="B33" s="44">
        <v>24</v>
      </c>
      <c r="C33" s="47" t="s">
        <v>89</v>
      </c>
      <c r="D33" s="45"/>
      <c r="E33" s="46"/>
      <c r="F33" s="45"/>
      <c r="G33" s="46">
        <v>196.1</v>
      </c>
      <c r="H33" s="45"/>
      <c r="I33" s="46"/>
      <c r="J33" s="45"/>
      <c r="K33" s="46">
        <v>197.86</v>
      </c>
      <c r="L33" s="45"/>
      <c r="M33" s="46">
        <v>197.35</v>
      </c>
      <c r="N33" s="45"/>
      <c r="O33" s="46"/>
      <c r="P33" s="45"/>
      <c r="Q33" s="46"/>
      <c r="R33" s="45"/>
      <c r="S33" s="46"/>
      <c r="T33" s="45"/>
      <c r="U33" s="46">
        <f t="shared" si="0"/>
        <v>197.86</v>
      </c>
    </row>
    <row r="34" spans="2:21" ht="12.75">
      <c r="B34" s="39">
        <v>25</v>
      </c>
      <c r="C34" s="40" t="s">
        <v>85</v>
      </c>
      <c r="D34" s="41"/>
      <c r="E34" s="42">
        <v>211.33</v>
      </c>
      <c r="F34" s="41"/>
      <c r="G34" s="42"/>
      <c r="H34" s="41"/>
      <c r="I34" s="43"/>
      <c r="J34" s="41"/>
      <c r="K34" s="43"/>
      <c r="L34" s="41"/>
      <c r="M34" s="43">
        <v>224.25</v>
      </c>
      <c r="N34" s="41"/>
      <c r="O34" s="42"/>
      <c r="P34" s="41"/>
      <c r="Q34" s="43">
        <v>231.14</v>
      </c>
      <c r="R34" s="41"/>
      <c r="S34" s="43"/>
      <c r="T34" s="41"/>
      <c r="U34" s="43">
        <f t="shared" si="0"/>
        <v>231.14</v>
      </c>
    </row>
    <row r="35" spans="2:21" ht="12.75">
      <c r="B35" s="44">
        <v>26</v>
      </c>
      <c r="C35" s="56" t="s">
        <v>84</v>
      </c>
      <c r="D35" s="41">
        <v>125</v>
      </c>
      <c r="E35" s="46">
        <v>98.59</v>
      </c>
      <c r="F35" s="41">
        <v>125</v>
      </c>
      <c r="G35" s="46">
        <v>102.76</v>
      </c>
      <c r="H35" s="41">
        <v>125</v>
      </c>
      <c r="I35" s="46">
        <v>99.67</v>
      </c>
      <c r="J35" s="41"/>
      <c r="K35" s="46">
        <v>97.45</v>
      </c>
      <c r="L35" s="41"/>
      <c r="M35" s="46"/>
      <c r="N35" s="41"/>
      <c r="O35" s="46"/>
      <c r="P35" s="41"/>
      <c r="Q35" s="46"/>
      <c r="R35" s="41"/>
      <c r="S35" s="46"/>
      <c r="T35" s="45"/>
      <c r="U35" s="46">
        <f t="shared" si="0"/>
        <v>102.76</v>
      </c>
    </row>
    <row r="36" spans="2:21" ht="12.75">
      <c r="B36" s="39">
        <v>27</v>
      </c>
      <c r="C36" s="40" t="s">
        <v>129</v>
      </c>
      <c r="D36" s="41"/>
      <c r="E36" s="42"/>
      <c r="F36" s="41"/>
      <c r="G36" s="42"/>
      <c r="H36" s="41">
        <v>125</v>
      </c>
      <c r="I36" s="42">
        <v>138.61</v>
      </c>
      <c r="J36" s="41"/>
      <c r="K36" s="42"/>
      <c r="L36" s="41"/>
      <c r="M36" s="42"/>
      <c r="N36" s="41">
        <v>125</v>
      </c>
      <c r="O36" s="42">
        <v>155.74</v>
      </c>
      <c r="P36" s="41"/>
      <c r="Q36" s="42"/>
      <c r="R36" s="41">
        <v>125</v>
      </c>
      <c r="S36" s="42">
        <v>151.23</v>
      </c>
      <c r="T36" s="41"/>
      <c r="U36" s="42">
        <f t="shared" si="0"/>
        <v>155.74</v>
      </c>
    </row>
    <row r="37" spans="2:21" ht="12.75">
      <c r="B37" s="44">
        <v>28</v>
      </c>
      <c r="C37" s="47" t="s">
        <v>130</v>
      </c>
      <c r="D37" s="41"/>
      <c r="E37" s="46"/>
      <c r="F37" s="41"/>
      <c r="G37" s="46"/>
      <c r="H37" s="41"/>
      <c r="I37" s="46"/>
      <c r="J37" s="41"/>
      <c r="K37" s="46"/>
      <c r="L37" s="41"/>
      <c r="M37" s="46">
        <v>67.58</v>
      </c>
      <c r="N37" s="41"/>
      <c r="O37" s="46"/>
      <c r="P37" s="41"/>
      <c r="Q37" s="46"/>
      <c r="R37" s="41"/>
      <c r="S37" s="46"/>
      <c r="T37" s="45"/>
      <c r="U37" s="46">
        <f t="shared" si="0"/>
        <v>67.58</v>
      </c>
    </row>
    <row r="39" ht="12.75">
      <c r="C39" t="s">
        <v>131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">
      <selection activeCell="M27" sqref="M27"/>
    </sheetView>
  </sheetViews>
  <sheetFormatPr defaultColWidth="9.140625" defaultRowHeight="12.75"/>
  <cols>
    <col min="1" max="1" width="3.140625" style="0" customWidth="1"/>
    <col min="2" max="2" width="26.28125" style="0" customWidth="1"/>
    <col min="3" max="3" width="4.421875" style="0" customWidth="1"/>
    <col min="4" max="8" width="8.28125" style="15" customWidth="1"/>
    <col min="9" max="9" width="0.9921875" style="0" customWidth="1"/>
    <col min="10" max="10" width="17.00390625" style="0" customWidth="1"/>
    <col min="11" max="11" width="9.8515625" style="0" customWidth="1"/>
    <col min="12" max="12" width="9.140625" style="20" customWidth="1"/>
    <col min="13" max="13" width="23.8515625" style="0" customWidth="1"/>
    <col min="14" max="14" width="4.8515625" style="0" customWidth="1"/>
  </cols>
  <sheetData>
    <row r="1" spans="6:7" ht="12.75">
      <c r="F1" s="21" t="s">
        <v>37</v>
      </c>
      <c r="G1" s="21"/>
    </row>
    <row r="2" spans="6:7" ht="12.75">
      <c r="F2" s="21"/>
      <c r="G2" s="21"/>
    </row>
    <row r="3" spans="2:11" s="10" customFormat="1" ht="12.75">
      <c r="B3" s="17" t="s">
        <v>1</v>
      </c>
      <c r="C3" s="17"/>
      <c r="D3" s="22">
        <v>41741</v>
      </c>
      <c r="E3" s="22">
        <v>41777</v>
      </c>
      <c r="F3" s="22">
        <v>41812</v>
      </c>
      <c r="G3" s="22">
        <v>41902</v>
      </c>
      <c r="H3" s="22">
        <v>41930</v>
      </c>
      <c r="I3" s="17"/>
      <c r="J3" s="23"/>
      <c r="K3" s="17" t="s">
        <v>31</v>
      </c>
    </row>
    <row r="4" spans="2:11" s="10" customFormat="1" ht="3.75" customHeight="1">
      <c r="B4" s="17"/>
      <c r="C4" s="17"/>
      <c r="D4" s="19"/>
      <c r="E4" s="19"/>
      <c r="F4" s="19"/>
      <c r="G4" s="19"/>
      <c r="H4" s="19"/>
      <c r="I4" s="17"/>
      <c r="J4" s="17"/>
      <c r="K4" s="17"/>
    </row>
    <row r="5" spans="1:11" s="10" customFormat="1" ht="12.75">
      <c r="A5" s="10">
        <v>1</v>
      </c>
      <c r="B5" s="17" t="s">
        <v>52</v>
      </c>
      <c r="C5" s="17" t="s">
        <v>9</v>
      </c>
      <c r="D5" s="19">
        <v>224.25</v>
      </c>
      <c r="E5" s="19">
        <v>222.52</v>
      </c>
      <c r="F5" s="19">
        <v>223.24</v>
      </c>
      <c r="G5" s="19">
        <v>221.13</v>
      </c>
      <c r="H5" s="19">
        <v>223.04</v>
      </c>
      <c r="I5" s="19"/>
      <c r="J5" s="19" t="s">
        <v>27</v>
      </c>
      <c r="K5" s="19">
        <f>SUM(D5:H5)</f>
        <v>1114.18</v>
      </c>
    </row>
    <row r="6" spans="1:11" s="10" customFormat="1" ht="12.75">
      <c r="A6" s="10">
        <f aca="true" t="shared" si="0" ref="A6:A31">A5+1</f>
        <v>2</v>
      </c>
      <c r="B6" s="17" t="s">
        <v>64</v>
      </c>
      <c r="C6" s="17" t="s">
        <v>9</v>
      </c>
      <c r="D6" s="19">
        <v>222.93</v>
      </c>
      <c r="E6" s="19">
        <v>223.79</v>
      </c>
      <c r="F6" s="19">
        <v>204.39</v>
      </c>
      <c r="G6" s="19">
        <v>230.35</v>
      </c>
      <c r="H6" s="19">
        <v>229.13</v>
      </c>
      <c r="I6" s="19"/>
      <c r="J6" s="19" t="s">
        <v>27</v>
      </c>
      <c r="K6" s="19">
        <f>SUM(D6:H6)</f>
        <v>1110.5900000000001</v>
      </c>
    </row>
    <row r="7" spans="1:11" s="10" customFormat="1" ht="12.75">
      <c r="A7" s="10">
        <f t="shared" si="0"/>
        <v>3</v>
      </c>
      <c r="B7" s="17" t="s">
        <v>54</v>
      </c>
      <c r="C7" s="17" t="s">
        <v>9</v>
      </c>
      <c r="D7" s="19">
        <v>214.64</v>
      </c>
      <c r="E7" s="19">
        <v>205.98</v>
      </c>
      <c r="F7" s="19">
        <v>224.56</v>
      </c>
      <c r="G7" s="19">
        <v>214.6</v>
      </c>
      <c r="H7" s="19">
        <v>220.03</v>
      </c>
      <c r="I7" s="19"/>
      <c r="J7" s="19" t="s">
        <v>27</v>
      </c>
      <c r="K7" s="19">
        <f>SUM(D7:H7)</f>
        <v>1079.8100000000002</v>
      </c>
    </row>
    <row r="8" spans="1:11" s="10" customFormat="1" ht="12.75">
      <c r="A8" s="10">
        <f t="shared" si="0"/>
        <v>4</v>
      </c>
      <c r="B8" s="17" t="s">
        <v>59</v>
      </c>
      <c r="C8" s="17" t="s">
        <v>9</v>
      </c>
      <c r="D8" s="19">
        <v>206.57</v>
      </c>
      <c r="E8" s="19">
        <v>205.44</v>
      </c>
      <c r="F8" s="19">
        <v>211.08</v>
      </c>
      <c r="G8" s="19">
        <v>200.31</v>
      </c>
      <c r="H8" s="19">
        <v>212.22</v>
      </c>
      <c r="I8" s="19"/>
      <c r="J8" s="19" t="s">
        <v>27</v>
      </c>
      <c r="K8" s="19">
        <f>SUM(D8:H8)</f>
        <v>1035.6200000000001</v>
      </c>
    </row>
    <row r="9" spans="1:11" s="10" customFormat="1" ht="12.75">
      <c r="A9" s="10">
        <f t="shared" si="0"/>
        <v>5</v>
      </c>
      <c r="B9" s="17" t="s">
        <v>56</v>
      </c>
      <c r="C9" s="17" t="s">
        <v>71</v>
      </c>
      <c r="D9" s="19">
        <v>190.58</v>
      </c>
      <c r="E9" s="19">
        <v>200.96</v>
      </c>
      <c r="F9" s="19">
        <v>203.41</v>
      </c>
      <c r="G9" s="19">
        <v>203.71</v>
      </c>
      <c r="H9" s="19">
        <v>200.69</v>
      </c>
      <c r="I9" s="19"/>
      <c r="J9" s="19" t="s">
        <v>27</v>
      </c>
      <c r="K9" s="19">
        <f>SUM(D9:H9)</f>
        <v>999.3500000000001</v>
      </c>
    </row>
    <row r="10" spans="1:11" s="10" customFormat="1" ht="12.75">
      <c r="A10" s="10">
        <f t="shared" si="0"/>
        <v>6</v>
      </c>
      <c r="B10" s="17" t="s">
        <v>48</v>
      </c>
      <c r="C10" s="17" t="s">
        <v>70</v>
      </c>
      <c r="D10" s="19">
        <v>197.12</v>
      </c>
      <c r="E10" s="19">
        <v>202.53</v>
      </c>
      <c r="F10" s="19">
        <v>193.04</v>
      </c>
      <c r="G10" s="19">
        <v>190.83</v>
      </c>
      <c r="H10" s="19">
        <v>204.73</v>
      </c>
      <c r="I10" s="19"/>
      <c r="J10" s="19" t="s">
        <v>27</v>
      </c>
      <c r="K10" s="19">
        <f>SUM(D10:H10)</f>
        <v>988.25</v>
      </c>
    </row>
    <row r="11" spans="1:11" s="10" customFormat="1" ht="12.75">
      <c r="A11" s="10">
        <f t="shared" si="0"/>
        <v>7</v>
      </c>
      <c r="B11" s="17" t="s">
        <v>62</v>
      </c>
      <c r="C11" s="17" t="s">
        <v>11</v>
      </c>
      <c r="D11" s="19">
        <v>190.36</v>
      </c>
      <c r="E11" s="19">
        <v>199.5</v>
      </c>
      <c r="F11" s="19">
        <v>195.3</v>
      </c>
      <c r="G11" s="19">
        <v>188.88</v>
      </c>
      <c r="H11" s="19">
        <v>197.86</v>
      </c>
      <c r="I11" s="19"/>
      <c r="J11" s="19" t="s">
        <v>27</v>
      </c>
      <c r="K11" s="19">
        <f>SUM(D11:H11)</f>
        <v>971.9000000000001</v>
      </c>
    </row>
    <row r="12" spans="1:11" s="10" customFormat="1" ht="12.75">
      <c r="A12" s="10">
        <f t="shared" si="0"/>
        <v>8</v>
      </c>
      <c r="B12" s="17" t="s">
        <v>58</v>
      </c>
      <c r="C12" s="17" t="s">
        <v>11</v>
      </c>
      <c r="D12" s="19">
        <v>185.5</v>
      </c>
      <c r="E12" s="19">
        <v>192.6</v>
      </c>
      <c r="F12" s="19">
        <v>191.64</v>
      </c>
      <c r="G12" s="19">
        <v>183.76</v>
      </c>
      <c r="H12" s="19">
        <v>183.65</v>
      </c>
      <c r="I12" s="19"/>
      <c r="J12" s="19" t="s">
        <v>27</v>
      </c>
      <c r="K12" s="19">
        <f>SUM(D12:H12)</f>
        <v>937.15</v>
      </c>
    </row>
    <row r="13" spans="1:11" s="10" customFormat="1" ht="12.75">
      <c r="A13" s="10">
        <f t="shared" si="0"/>
        <v>9</v>
      </c>
      <c r="B13" s="17" t="s">
        <v>46</v>
      </c>
      <c r="C13" s="17" t="s">
        <v>11</v>
      </c>
      <c r="D13" s="19">
        <v>181.51</v>
      </c>
      <c r="E13" s="19">
        <v>183.45</v>
      </c>
      <c r="F13" s="19">
        <v>186.66</v>
      </c>
      <c r="G13" s="19">
        <v>180.79</v>
      </c>
      <c r="H13" s="19">
        <v>188.6</v>
      </c>
      <c r="I13" s="19"/>
      <c r="J13" s="19" t="s">
        <v>27</v>
      </c>
      <c r="K13" s="19">
        <f>SUM(D13:H13)</f>
        <v>921.01</v>
      </c>
    </row>
    <row r="14" spans="1:11" s="10" customFormat="1" ht="12.75">
      <c r="A14" s="10">
        <f t="shared" si="0"/>
        <v>10</v>
      </c>
      <c r="B14" s="17" t="s">
        <v>57</v>
      </c>
      <c r="C14" s="17" t="s">
        <v>11</v>
      </c>
      <c r="D14" s="19">
        <v>196.75</v>
      </c>
      <c r="E14" s="19">
        <v>176.9</v>
      </c>
      <c r="F14" s="19">
        <v>175.29</v>
      </c>
      <c r="G14" s="19">
        <v>174.33</v>
      </c>
      <c r="H14" s="19">
        <v>164.09</v>
      </c>
      <c r="I14" s="19"/>
      <c r="J14" s="19" t="s">
        <v>27</v>
      </c>
      <c r="K14" s="19">
        <f>SUM(D14:H14)</f>
        <v>887.36</v>
      </c>
    </row>
    <row r="15" spans="1:11" s="10" customFormat="1" ht="12.75">
      <c r="A15" s="10">
        <f t="shared" si="0"/>
        <v>11</v>
      </c>
      <c r="B15" s="17" t="s">
        <v>63</v>
      </c>
      <c r="C15" s="17" t="s">
        <v>9</v>
      </c>
      <c r="D15" s="19">
        <v>223.04</v>
      </c>
      <c r="E15" s="19">
        <v>0</v>
      </c>
      <c r="F15" s="19">
        <v>219.17</v>
      </c>
      <c r="G15" s="71">
        <v>215.11</v>
      </c>
      <c r="H15" s="71">
        <v>224.4</v>
      </c>
      <c r="I15" s="19"/>
      <c r="J15" s="19" t="s">
        <v>27</v>
      </c>
      <c r="K15" s="19">
        <f>SUM(D15:H15)</f>
        <v>881.7199999999999</v>
      </c>
    </row>
    <row r="16" spans="1:11" s="10" customFormat="1" ht="12.75">
      <c r="A16" s="10">
        <f t="shared" si="0"/>
        <v>12</v>
      </c>
      <c r="B16" s="17" t="s">
        <v>41</v>
      </c>
      <c r="C16" s="17" t="s">
        <v>11</v>
      </c>
      <c r="D16" s="19">
        <v>180.57</v>
      </c>
      <c r="E16" s="19">
        <v>172.11</v>
      </c>
      <c r="F16" s="19">
        <v>164.86</v>
      </c>
      <c r="G16" s="19">
        <v>174.57</v>
      </c>
      <c r="H16" s="19">
        <v>176.25</v>
      </c>
      <c r="I16" s="19"/>
      <c r="J16" s="19" t="s">
        <v>27</v>
      </c>
      <c r="K16" s="19">
        <f>SUM(D16:H16)</f>
        <v>868.3599999999999</v>
      </c>
    </row>
    <row r="17" spans="1:11" s="10" customFormat="1" ht="12.75">
      <c r="A17" s="10">
        <f t="shared" si="0"/>
        <v>13</v>
      </c>
      <c r="B17" s="17" t="s">
        <v>43</v>
      </c>
      <c r="C17" s="17" t="s">
        <v>11</v>
      </c>
      <c r="D17" s="19">
        <v>176.7</v>
      </c>
      <c r="E17" s="19">
        <v>180.47</v>
      </c>
      <c r="F17" s="19">
        <v>174.61</v>
      </c>
      <c r="G17" s="19">
        <v>172.62</v>
      </c>
      <c r="H17" s="19">
        <v>163.06</v>
      </c>
      <c r="I17" s="19"/>
      <c r="J17" s="19" t="s">
        <v>27</v>
      </c>
      <c r="K17" s="19">
        <f>SUM(D17:H17)</f>
        <v>867.46</v>
      </c>
    </row>
    <row r="18" spans="1:11" s="10" customFormat="1" ht="12.75">
      <c r="A18" s="10">
        <f t="shared" si="0"/>
        <v>14</v>
      </c>
      <c r="B18" s="17" t="s">
        <v>53</v>
      </c>
      <c r="C18" s="17" t="s">
        <v>9</v>
      </c>
      <c r="D18" s="19">
        <v>199.31</v>
      </c>
      <c r="E18" s="19">
        <v>210.39</v>
      </c>
      <c r="F18" s="19">
        <v>0</v>
      </c>
      <c r="G18" s="19">
        <v>214.33</v>
      </c>
      <c r="H18" s="19">
        <v>207.81</v>
      </c>
      <c r="I18" s="19"/>
      <c r="J18" s="19" t="s">
        <v>27</v>
      </c>
      <c r="K18" s="19">
        <f>SUM(D18:H18)</f>
        <v>831.8399999999999</v>
      </c>
    </row>
    <row r="19" spans="1:11" s="10" customFormat="1" ht="12.75">
      <c r="A19" s="10">
        <f t="shared" si="0"/>
        <v>15</v>
      </c>
      <c r="B19" s="17" t="s">
        <v>42</v>
      </c>
      <c r="C19" s="17" t="s">
        <v>11</v>
      </c>
      <c r="D19" s="19">
        <v>169.52</v>
      </c>
      <c r="E19" s="19">
        <v>170.66</v>
      </c>
      <c r="F19" s="19">
        <v>155.99</v>
      </c>
      <c r="G19" s="19">
        <v>164.03</v>
      </c>
      <c r="H19" s="19">
        <v>167.11</v>
      </c>
      <c r="I19" s="19"/>
      <c r="J19" s="19" t="s">
        <v>27</v>
      </c>
      <c r="K19" s="19">
        <f>SUM(D19:H19)</f>
        <v>827.3100000000001</v>
      </c>
    </row>
    <row r="20" spans="1:11" s="10" customFormat="1" ht="12.75">
      <c r="A20" s="10">
        <f t="shared" si="0"/>
        <v>16</v>
      </c>
      <c r="B20" s="17" t="s">
        <v>87</v>
      </c>
      <c r="C20" s="17" t="s">
        <v>9</v>
      </c>
      <c r="D20" s="19">
        <v>0</v>
      </c>
      <c r="E20" s="19">
        <v>203.77</v>
      </c>
      <c r="F20" s="19">
        <v>212.76</v>
      </c>
      <c r="G20" s="19">
        <v>202.86</v>
      </c>
      <c r="H20" s="19">
        <v>206.11</v>
      </c>
      <c r="I20" s="19"/>
      <c r="J20" s="19" t="s">
        <v>27</v>
      </c>
      <c r="K20" s="19">
        <f>SUM(D20:H20)</f>
        <v>825.5</v>
      </c>
    </row>
    <row r="21" spans="1:11" s="10" customFormat="1" ht="12.75">
      <c r="A21" s="10">
        <f t="shared" si="0"/>
        <v>17</v>
      </c>
      <c r="B21" s="17" t="s">
        <v>60</v>
      </c>
      <c r="C21" s="17" t="s">
        <v>9</v>
      </c>
      <c r="D21" s="19">
        <v>197.75</v>
      </c>
      <c r="E21" s="19">
        <v>0</v>
      </c>
      <c r="F21" s="19">
        <v>187.46</v>
      </c>
      <c r="G21" s="19">
        <v>191.29</v>
      </c>
      <c r="H21" s="19">
        <v>192.61</v>
      </c>
      <c r="I21" s="19"/>
      <c r="J21" s="19" t="s">
        <v>27</v>
      </c>
      <c r="K21" s="19">
        <f>SUM(D21:H21)</f>
        <v>769.11</v>
      </c>
    </row>
    <row r="22" spans="1:11" s="10" customFormat="1" ht="12.75">
      <c r="A22" s="10">
        <f t="shared" si="0"/>
        <v>18</v>
      </c>
      <c r="B22" s="17" t="s">
        <v>72</v>
      </c>
      <c r="C22" s="17" t="s">
        <v>11</v>
      </c>
      <c r="D22" s="19">
        <v>0</v>
      </c>
      <c r="E22" s="19">
        <v>184.1</v>
      </c>
      <c r="F22" s="19">
        <v>180.23</v>
      </c>
      <c r="G22" s="19">
        <v>195.91</v>
      </c>
      <c r="H22" s="19">
        <v>199.68</v>
      </c>
      <c r="I22" s="19"/>
      <c r="J22" s="19" t="s">
        <v>27</v>
      </c>
      <c r="K22" s="19">
        <f>SUM(D22:H22)</f>
        <v>759.9200000000001</v>
      </c>
    </row>
    <row r="23" spans="1:11" s="10" customFormat="1" ht="12.75">
      <c r="A23" s="10">
        <f t="shared" si="0"/>
        <v>19</v>
      </c>
      <c r="B23" s="17" t="s">
        <v>40</v>
      </c>
      <c r="C23" s="17" t="s">
        <v>11</v>
      </c>
      <c r="D23" s="19">
        <v>0</v>
      </c>
      <c r="E23" s="19">
        <v>183.47</v>
      </c>
      <c r="F23" s="19">
        <v>186.94</v>
      </c>
      <c r="G23" s="19">
        <v>181.52</v>
      </c>
      <c r="H23" s="19">
        <v>186.42</v>
      </c>
      <c r="I23" s="19"/>
      <c r="J23" s="19" t="s">
        <v>27</v>
      </c>
      <c r="K23" s="19">
        <f>SUM(D23:H23)</f>
        <v>738.3499999999999</v>
      </c>
    </row>
    <row r="24" spans="1:11" s="10" customFormat="1" ht="12.75">
      <c r="A24" s="10">
        <f t="shared" si="0"/>
        <v>20</v>
      </c>
      <c r="B24" s="17" t="s">
        <v>77</v>
      </c>
      <c r="C24" s="17" t="s">
        <v>11</v>
      </c>
      <c r="D24" s="19">
        <v>185.83</v>
      </c>
      <c r="E24" s="19">
        <v>164.57</v>
      </c>
      <c r="F24" s="19">
        <v>185.68</v>
      </c>
      <c r="G24" s="19">
        <v>0</v>
      </c>
      <c r="H24" s="19">
        <v>175.45</v>
      </c>
      <c r="I24" s="19"/>
      <c r="J24" s="19" t="s">
        <v>27</v>
      </c>
      <c r="K24" s="19">
        <f>SUM(D24:H24)</f>
        <v>711.53</v>
      </c>
    </row>
    <row r="25" spans="1:11" s="10" customFormat="1" ht="12.75">
      <c r="A25" s="10">
        <f t="shared" si="0"/>
        <v>21</v>
      </c>
      <c r="B25" s="17" t="s">
        <v>81</v>
      </c>
      <c r="C25" s="17" t="s">
        <v>91</v>
      </c>
      <c r="D25" s="19">
        <v>0</v>
      </c>
      <c r="E25" s="19">
        <v>138.88</v>
      </c>
      <c r="F25" s="19">
        <v>150.1</v>
      </c>
      <c r="G25" s="19">
        <v>141.37</v>
      </c>
      <c r="H25" s="19">
        <v>153.53</v>
      </c>
      <c r="I25" s="19"/>
      <c r="J25" s="19" t="s">
        <v>27</v>
      </c>
      <c r="K25" s="19">
        <f>SUM(D25:H25)</f>
        <v>583.88</v>
      </c>
    </row>
    <row r="26" spans="1:11" s="10" customFormat="1" ht="12.75">
      <c r="A26" s="10">
        <f t="shared" si="0"/>
        <v>22</v>
      </c>
      <c r="B26" s="17" t="s">
        <v>61</v>
      </c>
      <c r="C26" s="17" t="s">
        <v>13</v>
      </c>
      <c r="D26" s="19">
        <v>117.67</v>
      </c>
      <c r="E26" s="19">
        <v>121.89</v>
      </c>
      <c r="F26" s="19">
        <v>123.26</v>
      </c>
      <c r="G26" s="19">
        <v>0</v>
      </c>
      <c r="H26" s="19">
        <v>0</v>
      </c>
      <c r="I26" s="19"/>
      <c r="J26" s="19" t="s">
        <v>27</v>
      </c>
      <c r="K26" s="19">
        <f>SUM(D26:H26)</f>
        <v>362.82</v>
      </c>
    </row>
    <row r="27" spans="1:11" s="10" customFormat="1" ht="12.75">
      <c r="A27" s="10">
        <f t="shared" si="0"/>
        <v>23</v>
      </c>
      <c r="B27" s="17" t="s">
        <v>75</v>
      </c>
      <c r="C27" s="17" t="s">
        <v>11</v>
      </c>
      <c r="D27" s="19">
        <v>0</v>
      </c>
      <c r="E27" s="19">
        <v>165.4</v>
      </c>
      <c r="F27" s="19">
        <v>177.79</v>
      </c>
      <c r="G27" s="19">
        <v>0</v>
      </c>
      <c r="H27" s="19">
        <v>0</v>
      </c>
      <c r="I27" s="19"/>
      <c r="J27" s="19" t="s">
        <v>27</v>
      </c>
      <c r="K27" s="19">
        <f>SUM(D27:H27)</f>
        <v>343.19</v>
      </c>
    </row>
    <row r="28" spans="1:11" s="10" customFormat="1" ht="12.75">
      <c r="A28" s="10">
        <f t="shared" si="0"/>
        <v>24</v>
      </c>
      <c r="B28" s="17" t="s">
        <v>51</v>
      </c>
      <c r="C28" s="17" t="s">
        <v>11</v>
      </c>
      <c r="D28" s="19">
        <v>161.55</v>
      </c>
      <c r="E28" s="19">
        <v>0</v>
      </c>
      <c r="F28" s="19">
        <v>158.55</v>
      </c>
      <c r="G28" s="19">
        <v>0</v>
      </c>
      <c r="H28" s="19">
        <v>0</v>
      </c>
      <c r="I28" s="19"/>
      <c r="J28" s="19" t="s">
        <v>27</v>
      </c>
      <c r="K28" s="19">
        <f>SUM(D28:H28)</f>
        <v>320.1</v>
      </c>
    </row>
    <row r="29" spans="1:11" s="10" customFormat="1" ht="12.75">
      <c r="A29" s="10">
        <f t="shared" si="0"/>
        <v>25</v>
      </c>
      <c r="B29" s="17" t="s">
        <v>96</v>
      </c>
      <c r="C29" s="17" t="s">
        <v>9</v>
      </c>
      <c r="D29" s="19">
        <v>0</v>
      </c>
      <c r="E29" s="19">
        <v>0</v>
      </c>
      <c r="F29" s="19">
        <v>204.62</v>
      </c>
      <c r="G29" s="19">
        <v>0</v>
      </c>
      <c r="H29" s="19">
        <v>0</v>
      </c>
      <c r="I29" s="19"/>
      <c r="J29" s="19" t="s">
        <v>27</v>
      </c>
      <c r="K29" s="19">
        <f>SUM(D29:H29)</f>
        <v>204.62</v>
      </c>
    </row>
    <row r="30" spans="1:11" s="10" customFormat="1" ht="12.75">
      <c r="A30" s="10">
        <f t="shared" si="0"/>
        <v>26</v>
      </c>
      <c r="B30" s="17" t="s">
        <v>101</v>
      </c>
      <c r="C30" s="17" t="s">
        <v>9</v>
      </c>
      <c r="D30" s="19">
        <v>0</v>
      </c>
      <c r="E30" s="19">
        <v>0</v>
      </c>
      <c r="F30" s="19">
        <v>196.48</v>
      </c>
      <c r="G30" s="19">
        <v>0</v>
      </c>
      <c r="H30" s="19">
        <v>0</v>
      </c>
      <c r="I30" s="19"/>
      <c r="J30" s="19" t="s">
        <v>27</v>
      </c>
      <c r="K30" s="19">
        <f>SUM(D30:H30)</f>
        <v>196.48</v>
      </c>
    </row>
    <row r="31" spans="1:11" s="10" customFormat="1" ht="12.75">
      <c r="A31" s="10">
        <f t="shared" si="0"/>
        <v>27</v>
      </c>
      <c r="B31" s="17" t="s">
        <v>92</v>
      </c>
      <c r="C31" s="17" t="s">
        <v>11</v>
      </c>
      <c r="D31" s="19">
        <v>0</v>
      </c>
      <c r="E31" s="19">
        <v>169.04</v>
      </c>
      <c r="F31" s="19">
        <v>0</v>
      </c>
      <c r="G31" s="19">
        <v>0</v>
      </c>
      <c r="H31" s="19">
        <v>0</v>
      </c>
      <c r="I31" s="19"/>
      <c r="J31" s="19" t="s">
        <v>27</v>
      </c>
      <c r="K31" s="19">
        <f>SUM(D31:H31)</f>
        <v>169.04</v>
      </c>
    </row>
    <row r="32" spans="1:11" s="10" customFormat="1" ht="12.75">
      <c r="A32" s="10">
        <v>28</v>
      </c>
      <c r="B32" s="17" t="s">
        <v>98</v>
      </c>
      <c r="C32" s="17" t="s">
        <v>91</v>
      </c>
      <c r="D32" s="19">
        <v>0</v>
      </c>
      <c r="E32" s="19">
        <v>0</v>
      </c>
      <c r="F32" s="19">
        <v>114.62</v>
      </c>
      <c r="G32" s="19">
        <v>0</v>
      </c>
      <c r="H32" s="19">
        <v>0</v>
      </c>
      <c r="I32" s="19"/>
      <c r="J32" s="19" t="s">
        <v>27</v>
      </c>
      <c r="K32" s="19">
        <f>SUM(D32:H32)</f>
        <v>114.62</v>
      </c>
    </row>
    <row r="33" spans="1:11" s="10" customFormat="1" ht="12.75">
      <c r="A33" s="10">
        <v>29</v>
      </c>
      <c r="B33" s="17" t="s">
        <v>73</v>
      </c>
      <c r="C33" s="17" t="s">
        <v>11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/>
      <c r="J33" s="19" t="s">
        <v>27</v>
      </c>
      <c r="K33" s="19">
        <f>SUM(D33:H33)</f>
        <v>0</v>
      </c>
    </row>
    <row r="34" spans="1:11" s="10" customFormat="1" ht="12.75">
      <c r="A34" s="10">
        <v>30</v>
      </c>
      <c r="B34" s="17" t="s">
        <v>123</v>
      </c>
      <c r="C34" s="17" t="s">
        <v>71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/>
      <c r="J34" s="19" t="s">
        <v>27</v>
      </c>
      <c r="K34" s="19">
        <f>SUM(D34:H34)</f>
        <v>0</v>
      </c>
    </row>
    <row r="35" spans="1:13" s="10" customFormat="1" ht="12.75">
      <c r="A35" s="10">
        <v>31</v>
      </c>
      <c r="B35" s="17"/>
      <c r="C35" s="17"/>
      <c r="D35" s="19"/>
      <c r="E35" s="19"/>
      <c r="F35" s="19"/>
      <c r="G35" s="19"/>
      <c r="H35" s="19"/>
      <c r="I35" s="19"/>
      <c r="J35" s="19" t="s">
        <v>27</v>
      </c>
      <c r="K35" s="19">
        <f>SUM(D35:H35)</f>
        <v>0</v>
      </c>
      <c r="L35" s="25"/>
      <c r="M3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PageLayoutView="0" workbookViewId="0" topLeftCell="A1">
      <selection activeCell="S24" sqref="S24"/>
    </sheetView>
  </sheetViews>
  <sheetFormatPr defaultColWidth="9.140625" defaultRowHeight="12.75"/>
  <cols>
    <col min="1" max="1" width="3.140625" style="0" customWidth="1"/>
    <col min="2" max="2" width="26.28125" style="0" customWidth="1"/>
    <col min="3" max="3" width="4.57421875" style="0" customWidth="1"/>
    <col min="4" max="8" width="8.28125" style="15" customWidth="1"/>
    <col min="9" max="9" width="0.9921875" style="0" customWidth="1"/>
    <col min="10" max="10" width="8.28125" style="0" customWidth="1"/>
    <col min="11" max="11" width="5.28125" style="0" customWidth="1"/>
    <col min="12" max="12" width="20.8515625" style="15" customWidth="1"/>
    <col min="13" max="13" width="6.57421875" style="0" customWidth="1"/>
    <col min="14" max="14" width="9.140625" style="20" customWidth="1"/>
    <col min="17" max="17" width="12.140625" style="0" customWidth="1"/>
  </cols>
  <sheetData>
    <row r="1" spans="6:7" ht="12.75">
      <c r="F1" s="21" t="s">
        <v>39</v>
      </c>
      <c r="G1" s="21"/>
    </row>
    <row r="2" spans="6:7" ht="12.75">
      <c r="F2" s="21"/>
      <c r="G2" s="21"/>
    </row>
    <row r="3" spans="2:14" s="10" customFormat="1" ht="12.75">
      <c r="B3" s="17" t="s">
        <v>1</v>
      </c>
      <c r="C3" s="17"/>
      <c r="D3" s="22">
        <v>41741</v>
      </c>
      <c r="E3" s="22">
        <v>41412</v>
      </c>
      <c r="F3" s="22">
        <v>41812</v>
      </c>
      <c r="G3" s="22">
        <v>41902</v>
      </c>
      <c r="H3" s="22">
        <v>41930</v>
      </c>
      <c r="I3" s="17"/>
      <c r="J3" s="23"/>
      <c r="K3" s="24"/>
      <c r="L3" s="27"/>
      <c r="M3" s="17" t="s">
        <v>28</v>
      </c>
      <c r="N3" s="25"/>
    </row>
    <row r="4" spans="2:14" s="10" customFormat="1" ht="3.75" customHeight="1">
      <c r="B4" s="17"/>
      <c r="C4" s="17"/>
      <c r="D4" s="19"/>
      <c r="E4" s="19"/>
      <c r="F4" s="19"/>
      <c r="G4" s="19"/>
      <c r="H4" s="19"/>
      <c r="I4" s="17"/>
      <c r="J4" s="17"/>
      <c r="K4" s="17"/>
      <c r="L4" s="19"/>
      <c r="M4" s="17"/>
      <c r="N4" s="25"/>
    </row>
    <row r="5" spans="1:14" s="10" customFormat="1" ht="12.75">
      <c r="A5" s="10">
        <v>1</v>
      </c>
      <c r="B5" s="17" t="s">
        <v>64</v>
      </c>
      <c r="C5" s="17" t="s">
        <v>9</v>
      </c>
      <c r="D5" s="19">
        <v>3</v>
      </c>
      <c r="E5" s="19">
        <v>1</v>
      </c>
      <c r="F5" s="19">
        <v>7</v>
      </c>
      <c r="G5" s="19">
        <v>1</v>
      </c>
      <c r="H5" s="19">
        <v>1</v>
      </c>
      <c r="I5" s="17"/>
      <c r="J5" s="17" t="s">
        <v>29</v>
      </c>
      <c r="K5" s="17">
        <f>SUM(D5:H5)</f>
        <v>13</v>
      </c>
      <c r="L5" s="19" t="s">
        <v>30</v>
      </c>
      <c r="M5" s="17">
        <f>SUM(D5:H5)-MAX(D5:H5)</f>
        <v>6</v>
      </c>
      <c r="N5" s="25"/>
    </row>
    <row r="6" spans="1:14" s="10" customFormat="1" ht="12.75">
      <c r="A6" s="10">
        <f aca="true" t="shared" si="0" ref="A6:A26">A5+1</f>
        <v>2</v>
      </c>
      <c r="B6" s="17" t="s">
        <v>52</v>
      </c>
      <c r="C6" s="17" t="s">
        <v>9</v>
      </c>
      <c r="D6" s="19">
        <v>1</v>
      </c>
      <c r="E6" s="19">
        <v>2</v>
      </c>
      <c r="F6" s="19">
        <v>2</v>
      </c>
      <c r="G6" s="19">
        <v>2</v>
      </c>
      <c r="H6" s="19">
        <v>3</v>
      </c>
      <c r="I6" s="17"/>
      <c r="J6" s="17" t="s">
        <v>29</v>
      </c>
      <c r="K6" s="17">
        <f>SUM(D6:H6)</f>
        <v>10</v>
      </c>
      <c r="L6" s="19" t="s">
        <v>30</v>
      </c>
      <c r="M6" s="17">
        <f>SUM(D6:H6)-MAX(D6:H6)</f>
        <v>7</v>
      </c>
      <c r="N6" s="25"/>
    </row>
    <row r="7" spans="1:14" s="10" customFormat="1" ht="12.75">
      <c r="A7" s="10">
        <f t="shared" si="0"/>
        <v>3</v>
      </c>
      <c r="B7" s="17" t="s">
        <v>63</v>
      </c>
      <c r="C7" s="17" t="s">
        <v>9</v>
      </c>
      <c r="D7" s="19">
        <v>2</v>
      </c>
      <c r="E7" s="19">
        <v>35</v>
      </c>
      <c r="F7" s="19">
        <v>3</v>
      </c>
      <c r="G7" s="19">
        <v>3</v>
      </c>
      <c r="H7" s="19">
        <v>2</v>
      </c>
      <c r="I7" s="17"/>
      <c r="J7" s="17" t="s">
        <v>29</v>
      </c>
      <c r="K7" s="17">
        <f>SUM(D7:H7)</f>
        <v>45</v>
      </c>
      <c r="L7" s="19" t="s">
        <v>30</v>
      </c>
      <c r="M7" s="17">
        <f>SUM(D7:H7)-MAX(D7:H7)</f>
        <v>10</v>
      </c>
      <c r="N7" s="26"/>
    </row>
    <row r="8" spans="1:14" s="10" customFormat="1" ht="12.75">
      <c r="A8" s="10">
        <f t="shared" si="0"/>
        <v>4</v>
      </c>
      <c r="B8" s="17" t="s">
        <v>54</v>
      </c>
      <c r="C8" s="17" t="s">
        <v>9</v>
      </c>
      <c r="D8" s="19">
        <v>4</v>
      </c>
      <c r="E8" s="19">
        <v>4</v>
      </c>
      <c r="F8" s="19">
        <v>1</v>
      </c>
      <c r="G8" s="19">
        <v>4</v>
      </c>
      <c r="H8" s="19">
        <v>4</v>
      </c>
      <c r="I8" s="17"/>
      <c r="J8" s="17" t="s">
        <v>29</v>
      </c>
      <c r="K8" s="17">
        <f>SUM(D8:H8)</f>
        <v>17</v>
      </c>
      <c r="L8" s="19" t="s">
        <v>30</v>
      </c>
      <c r="M8" s="17">
        <f>SUM(D8:H8)-MAX(D8:H8)</f>
        <v>13</v>
      </c>
      <c r="N8" s="25"/>
    </row>
    <row r="9" spans="1:14" s="10" customFormat="1" ht="12.75">
      <c r="A9" s="10">
        <f t="shared" si="0"/>
        <v>5</v>
      </c>
      <c r="B9" s="17" t="s">
        <v>59</v>
      </c>
      <c r="C9" s="17" t="s">
        <v>9</v>
      </c>
      <c r="D9" s="19">
        <v>5</v>
      </c>
      <c r="E9" s="19">
        <v>5</v>
      </c>
      <c r="F9" s="19">
        <v>5</v>
      </c>
      <c r="G9" s="19">
        <v>8</v>
      </c>
      <c r="H9" s="19">
        <v>5</v>
      </c>
      <c r="I9" s="17"/>
      <c r="J9" s="17" t="s">
        <v>29</v>
      </c>
      <c r="K9" s="17">
        <f>SUM(D9:H9)</f>
        <v>28</v>
      </c>
      <c r="L9" s="19" t="s">
        <v>30</v>
      </c>
      <c r="M9" s="17">
        <f>SUM(D9:H9)-MAX(D9:H9)</f>
        <v>20</v>
      </c>
      <c r="N9" s="26"/>
    </row>
    <row r="10" spans="1:14" s="10" customFormat="1" ht="12.75">
      <c r="A10" s="10">
        <f t="shared" si="0"/>
        <v>6</v>
      </c>
      <c r="B10" s="17" t="s">
        <v>53</v>
      </c>
      <c r="C10" s="17" t="s">
        <v>9</v>
      </c>
      <c r="D10" s="19">
        <v>6</v>
      </c>
      <c r="E10" s="19">
        <v>3</v>
      </c>
      <c r="F10" s="19">
        <v>35</v>
      </c>
      <c r="G10" s="19">
        <v>5</v>
      </c>
      <c r="H10" s="19">
        <v>6</v>
      </c>
      <c r="I10" s="17"/>
      <c r="J10" s="17" t="s">
        <v>29</v>
      </c>
      <c r="K10" s="17">
        <f>SUM(D10:H10)</f>
        <v>55</v>
      </c>
      <c r="L10" s="19" t="s">
        <v>30</v>
      </c>
      <c r="M10" s="17">
        <f>SUM(D10:H10)-MAX(D10:H10)</f>
        <v>20</v>
      </c>
      <c r="N10" s="26"/>
    </row>
    <row r="11" spans="1:14" s="10" customFormat="1" ht="12.75">
      <c r="A11" s="10">
        <f t="shared" si="0"/>
        <v>7</v>
      </c>
      <c r="B11" s="17" t="s">
        <v>87</v>
      </c>
      <c r="C11" s="17" t="s">
        <v>9</v>
      </c>
      <c r="D11" s="19">
        <v>35</v>
      </c>
      <c r="E11" s="19">
        <v>6</v>
      </c>
      <c r="F11" s="19">
        <v>4</v>
      </c>
      <c r="G11" s="19">
        <v>7</v>
      </c>
      <c r="H11" s="19">
        <v>7</v>
      </c>
      <c r="I11" s="17"/>
      <c r="J11" s="17" t="s">
        <v>29</v>
      </c>
      <c r="K11" s="17">
        <f>SUM(D11:H11)</f>
        <v>59</v>
      </c>
      <c r="L11" s="19" t="s">
        <v>30</v>
      </c>
      <c r="M11" s="17">
        <f>SUM(D11:H11)-MAX(D11:H11)</f>
        <v>24</v>
      </c>
      <c r="N11" s="26"/>
    </row>
    <row r="12" spans="1:14" s="10" customFormat="1" ht="12.75">
      <c r="A12" s="10">
        <f t="shared" si="0"/>
        <v>8</v>
      </c>
      <c r="B12" s="17" t="s">
        <v>56</v>
      </c>
      <c r="C12" s="17" t="s">
        <v>71</v>
      </c>
      <c r="D12" s="19">
        <v>10</v>
      </c>
      <c r="E12" s="19">
        <v>8</v>
      </c>
      <c r="F12" s="19">
        <v>8</v>
      </c>
      <c r="G12" s="19">
        <v>6</v>
      </c>
      <c r="H12" s="19">
        <v>9</v>
      </c>
      <c r="I12" s="17"/>
      <c r="J12" s="17" t="s">
        <v>29</v>
      </c>
      <c r="K12" s="17">
        <f>SUM(D12:H12)</f>
        <v>41</v>
      </c>
      <c r="L12" s="19" t="s">
        <v>30</v>
      </c>
      <c r="M12" s="17">
        <f>SUM(D12:H12)-MAX(D12:H12)</f>
        <v>31</v>
      </c>
      <c r="N12" s="26"/>
    </row>
    <row r="13" spans="1:14" s="10" customFormat="1" ht="12.75">
      <c r="A13" s="10">
        <f t="shared" si="0"/>
        <v>9</v>
      </c>
      <c r="B13" s="17" t="s">
        <v>48</v>
      </c>
      <c r="C13" s="17" t="s">
        <v>70</v>
      </c>
      <c r="D13" s="19">
        <v>8</v>
      </c>
      <c r="E13" s="19">
        <v>7</v>
      </c>
      <c r="F13" s="19">
        <v>11</v>
      </c>
      <c r="G13" s="19">
        <v>11</v>
      </c>
      <c r="H13" s="19">
        <v>8</v>
      </c>
      <c r="I13" s="17"/>
      <c r="J13" s="17" t="s">
        <v>29</v>
      </c>
      <c r="K13" s="17">
        <f>SUM(D13:H13)</f>
        <v>45</v>
      </c>
      <c r="L13" s="19" t="s">
        <v>30</v>
      </c>
      <c r="M13" s="17">
        <f>SUM(D13:H13)-MAX(D13:H13)</f>
        <v>34</v>
      </c>
      <c r="N13" s="26"/>
    </row>
    <row r="14" spans="1:14" s="10" customFormat="1" ht="12.75">
      <c r="A14" s="10">
        <f t="shared" si="0"/>
        <v>10</v>
      </c>
      <c r="B14" s="17" t="s">
        <v>62</v>
      </c>
      <c r="C14" s="17" t="s">
        <v>11</v>
      </c>
      <c r="D14" s="19">
        <v>11</v>
      </c>
      <c r="E14" s="19">
        <v>9</v>
      </c>
      <c r="F14" s="19">
        <v>10</v>
      </c>
      <c r="G14" s="19">
        <v>12</v>
      </c>
      <c r="H14" s="19">
        <v>10</v>
      </c>
      <c r="I14" s="17"/>
      <c r="J14" s="17" t="s">
        <v>29</v>
      </c>
      <c r="K14" s="17">
        <f>SUM(D14:H14)</f>
        <v>52</v>
      </c>
      <c r="L14" s="19" t="s">
        <v>30</v>
      </c>
      <c r="M14" s="17">
        <f>SUM(D14:H14)-MAX(D14:H14)</f>
        <v>40</v>
      </c>
      <c r="N14" s="26"/>
    </row>
    <row r="15" spans="1:14" s="10" customFormat="1" ht="12.75">
      <c r="A15" s="10">
        <f t="shared" si="0"/>
        <v>11</v>
      </c>
      <c r="B15" s="17" t="s">
        <v>60</v>
      </c>
      <c r="C15" s="17" t="s">
        <v>9</v>
      </c>
      <c r="D15" s="19">
        <v>7</v>
      </c>
      <c r="E15" s="19">
        <v>35</v>
      </c>
      <c r="F15" s="19">
        <v>13</v>
      </c>
      <c r="G15" s="19">
        <v>10</v>
      </c>
      <c r="H15" s="19">
        <v>11</v>
      </c>
      <c r="I15" s="17"/>
      <c r="J15" s="17" t="s">
        <v>29</v>
      </c>
      <c r="K15" s="17">
        <f>SUM(D15:H15)</f>
        <v>76</v>
      </c>
      <c r="L15" s="19" t="s">
        <v>30</v>
      </c>
      <c r="M15" s="17">
        <f>SUM(D15:H15)-MAX(D15:H15)</f>
        <v>41</v>
      </c>
      <c r="N15" s="26"/>
    </row>
    <row r="16" spans="1:14" s="10" customFormat="1" ht="12.75">
      <c r="A16" s="10">
        <f t="shared" si="0"/>
        <v>12</v>
      </c>
      <c r="B16" s="17" t="s">
        <v>72</v>
      </c>
      <c r="C16" s="17" t="s">
        <v>11</v>
      </c>
      <c r="D16" s="19">
        <v>35</v>
      </c>
      <c r="E16" s="19">
        <v>11</v>
      </c>
      <c r="F16" s="19">
        <v>17</v>
      </c>
      <c r="G16" s="19">
        <v>9</v>
      </c>
      <c r="H16" s="19">
        <v>9</v>
      </c>
      <c r="I16" s="17"/>
      <c r="J16" s="17" t="s">
        <v>29</v>
      </c>
      <c r="K16" s="17">
        <f>SUM(D16:H16)</f>
        <v>81</v>
      </c>
      <c r="L16" s="19" t="s">
        <v>30</v>
      </c>
      <c r="M16" s="17">
        <f>SUM(D16:H16)-MAX(D16:H16)</f>
        <v>46</v>
      </c>
      <c r="N16" s="26"/>
    </row>
    <row r="17" spans="1:14" s="10" customFormat="1" ht="12.75">
      <c r="A17" s="10">
        <f t="shared" si="0"/>
        <v>13</v>
      </c>
      <c r="B17" s="17" t="s">
        <v>58</v>
      </c>
      <c r="C17" s="17" t="s">
        <v>11</v>
      </c>
      <c r="D17" s="19">
        <v>13</v>
      </c>
      <c r="E17" s="19">
        <v>10</v>
      </c>
      <c r="F17" s="19">
        <v>12</v>
      </c>
      <c r="G17" s="19">
        <v>14</v>
      </c>
      <c r="H17" s="19">
        <v>14</v>
      </c>
      <c r="I17" s="17"/>
      <c r="J17" s="17" t="s">
        <v>29</v>
      </c>
      <c r="K17" s="17">
        <f>SUM(D17:H17)</f>
        <v>63</v>
      </c>
      <c r="L17" s="19" t="s">
        <v>30</v>
      </c>
      <c r="M17" s="17">
        <f>SUM(D17:H17)-MAX(D17:H17)</f>
        <v>49</v>
      </c>
      <c r="N17" s="26"/>
    </row>
    <row r="18" spans="1:14" s="10" customFormat="1" ht="12.75">
      <c r="A18" s="10">
        <f t="shared" si="0"/>
        <v>14</v>
      </c>
      <c r="B18" s="17" t="s">
        <v>40</v>
      </c>
      <c r="C18" s="17" t="s">
        <v>11</v>
      </c>
      <c r="D18" s="19">
        <v>20</v>
      </c>
      <c r="E18" s="19">
        <v>12</v>
      </c>
      <c r="F18" s="19">
        <v>14</v>
      </c>
      <c r="G18" s="19">
        <v>13</v>
      </c>
      <c r="H18" s="19">
        <v>13</v>
      </c>
      <c r="I18" s="17"/>
      <c r="J18" s="17" t="s">
        <v>29</v>
      </c>
      <c r="K18" s="17">
        <f>SUM(D18:H18)</f>
        <v>72</v>
      </c>
      <c r="L18" s="19" t="s">
        <v>30</v>
      </c>
      <c r="M18" s="17">
        <f>SUM(D18:H18)-MAX(D18:H18)</f>
        <v>52</v>
      </c>
      <c r="N18" s="26"/>
    </row>
    <row r="19" spans="1:14" s="10" customFormat="1" ht="12.75">
      <c r="A19" s="10">
        <f t="shared" si="0"/>
        <v>15</v>
      </c>
      <c r="B19" s="17" t="s">
        <v>46</v>
      </c>
      <c r="C19" s="17" t="s">
        <v>11</v>
      </c>
      <c r="D19" s="19">
        <v>14</v>
      </c>
      <c r="E19" s="19">
        <v>13</v>
      </c>
      <c r="F19" s="19">
        <v>15</v>
      </c>
      <c r="G19" s="19">
        <v>15</v>
      </c>
      <c r="H19" s="19">
        <v>12</v>
      </c>
      <c r="I19" s="17"/>
      <c r="J19" s="17" t="s">
        <v>29</v>
      </c>
      <c r="K19" s="17">
        <f>SUM(D19:H19)</f>
        <v>69</v>
      </c>
      <c r="L19" s="19" t="s">
        <v>30</v>
      </c>
      <c r="M19" s="17">
        <f>SUM(D19:H19)-MAX(D19:H19)</f>
        <v>54</v>
      </c>
      <c r="N19" s="26"/>
    </row>
    <row r="20" spans="1:14" s="10" customFormat="1" ht="12.75">
      <c r="A20" s="10">
        <f t="shared" si="0"/>
        <v>16</v>
      </c>
      <c r="B20" s="17" t="s">
        <v>57</v>
      </c>
      <c r="C20" s="17" t="s">
        <v>11</v>
      </c>
      <c r="D20" s="19">
        <v>9</v>
      </c>
      <c r="E20" s="19">
        <v>15</v>
      </c>
      <c r="F20" s="19">
        <v>19</v>
      </c>
      <c r="G20" s="19">
        <v>17</v>
      </c>
      <c r="H20" s="19">
        <v>17</v>
      </c>
      <c r="I20" s="17"/>
      <c r="J20" s="17" t="s">
        <v>29</v>
      </c>
      <c r="K20" s="17">
        <f>SUM(D20:H20)</f>
        <v>77</v>
      </c>
      <c r="L20" s="19" t="s">
        <v>30</v>
      </c>
      <c r="M20" s="17">
        <f>SUM(D20:H20)-MAX(D20:H20)</f>
        <v>58</v>
      </c>
      <c r="N20" s="26"/>
    </row>
    <row r="21" spans="1:14" s="10" customFormat="1" ht="12.75">
      <c r="A21" s="10">
        <f t="shared" si="0"/>
        <v>17</v>
      </c>
      <c r="B21" s="17" t="s">
        <v>41</v>
      </c>
      <c r="C21" s="17" t="s">
        <v>11</v>
      </c>
      <c r="D21" s="19">
        <v>15</v>
      </c>
      <c r="E21" s="19">
        <v>16</v>
      </c>
      <c r="F21" s="19">
        <v>21</v>
      </c>
      <c r="G21" s="19">
        <v>16</v>
      </c>
      <c r="H21" s="19">
        <v>14</v>
      </c>
      <c r="I21" s="17"/>
      <c r="J21" s="17" t="s">
        <v>29</v>
      </c>
      <c r="K21" s="17">
        <f>SUM(D21:H21)</f>
        <v>82</v>
      </c>
      <c r="L21" s="19" t="s">
        <v>30</v>
      </c>
      <c r="M21" s="17">
        <f>SUM(D21:H21)-MAX(D21:H21)</f>
        <v>61</v>
      </c>
      <c r="N21" s="26"/>
    </row>
    <row r="22" spans="1:14" s="10" customFormat="1" ht="12.75">
      <c r="A22" s="10">
        <f t="shared" si="0"/>
        <v>18</v>
      </c>
      <c r="B22" s="17" t="s">
        <v>77</v>
      </c>
      <c r="C22" s="17" t="s">
        <v>11</v>
      </c>
      <c r="D22" s="19">
        <v>12</v>
      </c>
      <c r="E22" s="19">
        <v>20</v>
      </c>
      <c r="F22" s="19">
        <v>16</v>
      </c>
      <c r="G22" s="19">
        <v>35</v>
      </c>
      <c r="H22" s="19">
        <v>15</v>
      </c>
      <c r="I22" s="17"/>
      <c r="J22" s="17" t="s">
        <v>29</v>
      </c>
      <c r="K22" s="17">
        <f>SUM(D22:H22)</f>
        <v>98</v>
      </c>
      <c r="L22" s="19" t="s">
        <v>30</v>
      </c>
      <c r="M22" s="17">
        <f>SUM(D22:H22)-MAX(D22:H22)</f>
        <v>63</v>
      </c>
      <c r="N22" s="26"/>
    </row>
    <row r="23" spans="1:14" s="10" customFormat="1" ht="12.75">
      <c r="A23" s="10">
        <f t="shared" si="0"/>
        <v>19</v>
      </c>
      <c r="B23" s="17" t="s">
        <v>43</v>
      </c>
      <c r="C23" s="17" t="s">
        <v>11</v>
      </c>
      <c r="D23" s="19">
        <v>16</v>
      </c>
      <c r="E23" s="19">
        <v>14</v>
      </c>
      <c r="F23" s="19">
        <v>20</v>
      </c>
      <c r="G23" s="19">
        <v>18</v>
      </c>
      <c r="H23" s="19">
        <v>18</v>
      </c>
      <c r="I23" s="17"/>
      <c r="J23" s="17" t="s">
        <v>29</v>
      </c>
      <c r="K23" s="17">
        <f>SUM(D23:H23)</f>
        <v>86</v>
      </c>
      <c r="L23" s="19" t="s">
        <v>30</v>
      </c>
      <c r="M23" s="17">
        <f>SUM(D23:H23)-MAX(D23:H23)</f>
        <v>66</v>
      </c>
      <c r="N23" s="26"/>
    </row>
    <row r="24" spans="1:14" s="10" customFormat="1" ht="12.75">
      <c r="A24" s="10">
        <f t="shared" si="0"/>
        <v>20</v>
      </c>
      <c r="B24" s="17" t="s">
        <v>42</v>
      </c>
      <c r="C24" s="17" t="s">
        <v>11</v>
      </c>
      <c r="D24" s="19">
        <v>17</v>
      </c>
      <c r="E24" s="19">
        <v>17</v>
      </c>
      <c r="F24" s="19">
        <v>23</v>
      </c>
      <c r="G24" s="19">
        <v>19</v>
      </c>
      <c r="H24" s="19">
        <v>16</v>
      </c>
      <c r="I24" s="17"/>
      <c r="J24" s="17" t="s">
        <v>29</v>
      </c>
      <c r="K24" s="17">
        <f>SUM(D24:H24)</f>
        <v>92</v>
      </c>
      <c r="L24" s="19" t="s">
        <v>30</v>
      </c>
      <c r="M24" s="17">
        <f>SUM(D24:H24)-MAX(D24:H24)</f>
        <v>69</v>
      </c>
      <c r="N24" s="26"/>
    </row>
    <row r="25" spans="1:14" s="10" customFormat="1" ht="12.75">
      <c r="A25" s="10">
        <f t="shared" si="0"/>
        <v>21</v>
      </c>
      <c r="B25" s="17" t="s">
        <v>81</v>
      </c>
      <c r="C25" s="17" t="s">
        <v>91</v>
      </c>
      <c r="D25" s="19">
        <v>35</v>
      </c>
      <c r="E25" s="19">
        <v>21</v>
      </c>
      <c r="F25" s="19">
        <v>24</v>
      </c>
      <c r="G25" s="19">
        <v>20</v>
      </c>
      <c r="H25" s="19">
        <v>19</v>
      </c>
      <c r="I25" s="17"/>
      <c r="J25" s="17" t="s">
        <v>29</v>
      </c>
      <c r="K25" s="17">
        <f>SUM(D25:H25)</f>
        <v>119</v>
      </c>
      <c r="L25" s="19" t="s">
        <v>30</v>
      </c>
      <c r="M25" s="17">
        <f>SUM(D25:H25)-MAX(D25:H25)</f>
        <v>84</v>
      </c>
      <c r="N25" s="26"/>
    </row>
    <row r="26" spans="1:14" s="10" customFormat="1" ht="12.75">
      <c r="A26" s="10">
        <f t="shared" si="0"/>
        <v>22</v>
      </c>
      <c r="B26" s="17" t="s">
        <v>51</v>
      </c>
      <c r="C26" s="17" t="s">
        <v>11</v>
      </c>
      <c r="D26" s="19">
        <v>18</v>
      </c>
      <c r="E26" s="19">
        <v>23</v>
      </c>
      <c r="F26" s="19">
        <v>22</v>
      </c>
      <c r="G26" s="19">
        <v>35</v>
      </c>
      <c r="H26" s="19">
        <v>35</v>
      </c>
      <c r="I26" s="17"/>
      <c r="J26" s="17" t="s">
        <v>29</v>
      </c>
      <c r="K26" s="17">
        <f>SUM(D26:H26)</f>
        <v>133</v>
      </c>
      <c r="L26" s="19" t="s">
        <v>30</v>
      </c>
      <c r="M26" s="17">
        <f>SUM(D26:H26)-MAX(D26:H26)</f>
        <v>98</v>
      </c>
      <c r="N26" s="25"/>
    </row>
    <row r="27" spans="1:14" s="10" customFormat="1" ht="12.75">
      <c r="A27" s="10">
        <v>23</v>
      </c>
      <c r="B27" s="17" t="s">
        <v>61</v>
      </c>
      <c r="C27" s="17" t="s">
        <v>13</v>
      </c>
      <c r="D27" s="19">
        <v>19</v>
      </c>
      <c r="E27" s="19">
        <v>22</v>
      </c>
      <c r="F27" s="19">
        <v>25</v>
      </c>
      <c r="G27" s="19">
        <v>35</v>
      </c>
      <c r="H27" s="19">
        <v>35</v>
      </c>
      <c r="I27" s="17"/>
      <c r="J27" s="17" t="s">
        <v>29</v>
      </c>
      <c r="K27" s="17">
        <f>SUM(D27:H27)</f>
        <v>136</v>
      </c>
      <c r="L27" s="19" t="s">
        <v>30</v>
      </c>
      <c r="M27" s="17">
        <f>SUM(D27:H27)-MAX(D27:H27)</f>
        <v>101</v>
      </c>
      <c r="N27" s="25"/>
    </row>
    <row r="28" spans="1:14" s="10" customFormat="1" ht="12.75">
      <c r="A28" s="10">
        <v>24</v>
      </c>
      <c r="B28" s="17" t="s">
        <v>75</v>
      </c>
      <c r="C28" s="17" t="s">
        <v>11</v>
      </c>
      <c r="D28" s="19">
        <v>35</v>
      </c>
      <c r="E28" s="19">
        <v>19</v>
      </c>
      <c r="F28" s="19">
        <v>18</v>
      </c>
      <c r="G28" s="19">
        <v>35</v>
      </c>
      <c r="H28" s="19">
        <v>35</v>
      </c>
      <c r="I28" s="17"/>
      <c r="J28" s="17" t="s">
        <v>29</v>
      </c>
      <c r="K28" s="17">
        <f>SUM(D28:H28)</f>
        <v>142</v>
      </c>
      <c r="L28" s="19" t="s">
        <v>30</v>
      </c>
      <c r="M28" s="17">
        <f>SUM(D28:H28)-MAX(D28:H28)</f>
        <v>107</v>
      </c>
      <c r="N28" s="26"/>
    </row>
    <row r="29" spans="1:14" s="10" customFormat="1" ht="12.75">
      <c r="A29" s="10">
        <v>25</v>
      </c>
      <c r="B29" s="17" t="s">
        <v>111</v>
      </c>
      <c r="C29" s="17" t="s">
        <v>9</v>
      </c>
      <c r="D29" s="19">
        <v>35</v>
      </c>
      <c r="E29" s="19">
        <v>35</v>
      </c>
      <c r="F29" s="19">
        <v>6</v>
      </c>
      <c r="G29" s="19">
        <v>35</v>
      </c>
      <c r="H29" s="19">
        <v>35</v>
      </c>
      <c r="I29" s="17"/>
      <c r="J29" s="17" t="s">
        <v>29</v>
      </c>
      <c r="K29" s="17">
        <f>SUM(D29:H29)</f>
        <v>146</v>
      </c>
      <c r="L29" s="19" t="s">
        <v>30</v>
      </c>
      <c r="M29" s="17">
        <f>SUM(D29:H29)-MAX(D29:H29)</f>
        <v>111</v>
      </c>
      <c r="N29" s="25"/>
    </row>
    <row r="30" spans="1:14" s="10" customFormat="1" ht="12.75">
      <c r="A30" s="10">
        <f>A29+1</f>
        <v>26</v>
      </c>
      <c r="B30" s="17" t="s">
        <v>101</v>
      </c>
      <c r="C30" s="17" t="s">
        <v>9</v>
      </c>
      <c r="D30" s="19">
        <v>35</v>
      </c>
      <c r="E30" s="19">
        <v>35</v>
      </c>
      <c r="F30" s="19">
        <v>9</v>
      </c>
      <c r="G30" s="19">
        <v>35</v>
      </c>
      <c r="H30" s="19">
        <v>35</v>
      </c>
      <c r="I30" s="17"/>
      <c r="J30" s="17" t="s">
        <v>29</v>
      </c>
      <c r="K30" s="17">
        <f>SUM(D30:H30)</f>
        <v>149</v>
      </c>
      <c r="L30" s="19" t="s">
        <v>30</v>
      </c>
      <c r="M30" s="17">
        <f>SUM(D30:H30)-MAX(D30:H30)</f>
        <v>114</v>
      </c>
      <c r="N30" s="26"/>
    </row>
    <row r="31" spans="1:14" s="10" customFormat="1" ht="12.75">
      <c r="A31" s="10">
        <f aca="true" t="shared" si="1" ref="A31:A36">A30+1</f>
        <v>27</v>
      </c>
      <c r="B31" s="17" t="s">
        <v>92</v>
      </c>
      <c r="C31" s="17" t="s">
        <v>11</v>
      </c>
      <c r="D31" s="19">
        <v>35</v>
      </c>
      <c r="E31" s="19">
        <v>18</v>
      </c>
      <c r="F31" s="19">
        <v>35</v>
      </c>
      <c r="G31" s="19">
        <v>35</v>
      </c>
      <c r="H31" s="19">
        <v>35</v>
      </c>
      <c r="I31" s="17"/>
      <c r="J31" s="17" t="s">
        <v>29</v>
      </c>
      <c r="K31" s="17">
        <f>SUM(D31:H31)</f>
        <v>158</v>
      </c>
      <c r="L31" s="19" t="s">
        <v>30</v>
      </c>
      <c r="M31" s="17">
        <f>SUM(D31:H31)-MAX(D31:H31)</f>
        <v>123</v>
      </c>
      <c r="N31" s="25"/>
    </row>
    <row r="32" spans="1:14" s="10" customFormat="1" ht="12.75">
      <c r="A32" s="10">
        <f t="shared" si="1"/>
        <v>28</v>
      </c>
      <c r="B32" s="17" t="s">
        <v>123</v>
      </c>
      <c r="C32" s="17" t="s">
        <v>71</v>
      </c>
      <c r="D32" s="19">
        <v>35</v>
      </c>
      <c r="E32" s="19">
        <v>35</v>
      </c>
      <c r="F32" s="19">
        <v>35</v>
      </c>
      <c r="G32" s="19">
        <v>35</v>
      </c>
      <c r="H32" s="19">
        <v>20</v>
      </c>
      <c r="I32" s="17"/>
      <c r="J32" s="17" t="s">
        <v>29</v>
      </c>
      <c r="K32" s="17">
        <f>SUM(D32:H32)</f>
        <v>160</v>
      </c>
      <c r="L32" s="19" t="s">
        <v>30</v>
      </c>
      <c r="M32" s="17">
        <f>SUM(D32:H32)-MAX(D32:H32)</f>
        <v>125</v>
      </c>
      <c r="N32" s="26"/>
    </row>
    <row r="33" spans="1:18" s="10" customFormat="1" ht="12.75">
      <c r="A33" s="10">
        <f t="shared" si="1"/>
        <v>29</v>
      </c>
      <c r="B33" s="17" t="s">
        <v>73</v>
      </c>
      <c r="C33" s="17" t="s">
        <v>11</v>
      </c>
      <c r="D33" s="19">
        <v>35</v>
      </c>
      <c r="E33" s="19">
        <v>23</v>
      </c>
      <c r="F33" s="19">
        <v>35</v>
      </c>
      <c r="G33" s="19">
        <v>35</v>
      </c>
      <c r="H33" s="19">
        <v>35</v>
      </c>
      <c r="I33" s="17"/>
      <c r="J33" s="17" t="s">
        <v>29</v>
      </c>
      <c r="K33" s="17">
        <f>SUM(D33:H33)</f>
        <v>163</v>
      </c>
      <c r="L33" s="19" t="s">
        <v>30</v>
      </c>
      <c r="M33" s="17">
        <f>SUM(D33:H33)-MAX(D33:H33)</f>
        <v>128</v>
      </c>
      <c r="N33" s="25"/>
      <c r="Q33"/>
      <c r="R33"/>
    </row>
    <row r="34" spans="1:18" s="10" customFormat="1" ht="12.75">
      <c r="A34" s="10">
        <f t="shared" si="1"/>
        <v>30</v>
      </c>
      <c r="B34" s="17" t="s">
        <v>112</v>
      </c>
      <c r="C34" s="17" t="s">
        <v>91</v>
      </c>
      <c r="D34" s="19">
        <v>35</v>
      </c>
      <c r="E34" s="19">
        <v>35</v>
      </c>
      <c r="F34" s="19">
        <v>26</v>
      </c>
      <c r="G34" s="19">
        <v>35</v>
      </c>
      <c r="H34" s="19">
        <v>35</v>
      </c>
      <c r="I34" s="17"/>
      <c r="J34" s="17" t="s">
        <v>29</v>
      </c>
      <c r="K34" s="17">
        <f>SUM(D34:H34)</f>
        <v>166</v>
      </c>
      <c r="L34" s="19" t="s">
        <v>30</v>
      </c>
      <c r="M34" s="17">
        <f>SUM(D34:H34)-MAX(D34:H34)</f>
        <v>131</v>
      </c>
      <c r="N34" s="25"/>
      <c r="Q34"/>
      <c r="R34"/>
    </row>
    <row r="35" spans="1:18" s="10" customFormat="1" ht="12.75">
      <c r="A35" s="10">
        <f t="shared" si="1"/>
        <v>31</v>
      </c>
      <c r="B35" s="17" t="s">
        <v>66</v>
      </c>
      <c r="C35" s="17"/>
      <c r="D35" s="19">
        <v>35</v>
      </c>
      <c r="E35" s="19">
        <v>35</v>
      </c>
      <c r="F35" s="19">
        <v>35</v>
      </c>
      <c r="G35" s="19">
        <v>35</v>
      </c>
      <c r="H35" s="19">
        <v>35</v>
      </c>
      <c r="I35" s="17"/>
      <c r="J35" s="17" t="s">
        <v>29</v>
      </c>
      <c r="K35" s="17">
        <f>SUM(D35:H35)</f>
        <v>175</v>
      </c>
      <c r="L35" s="19" t="s">
        <v>30</v>
      </c>
      <c r="M35" s="17">
        <f>SUM(D35:H35)-MAX(D35:H35)</f>
        <v>140</v>
      </c>
      <c r="N35" s="25"/>
      <c r="Q35"/>
      <c r="R35"/>
    </row>
    <row r="36" spans="1:18" s="10" customFormat="1" ht="12.75">
      <c r="A36" s="10">
        <f t="shared" si="1"/>
        <v>32</v>
      </c>
      <c r="B36" s="17"/>
      <c r="C36" s="17"/>
      <c r="D36" s="19"/>
      <c r="E36" s="19"/>
      <c r="F36" s="19"/>
      <c r="G36" s="19"/>
      <c r="H36" s="19"/>
      <c r="I36" s="17"/>
      <c r="J36" s="17" t="s">
        <v>29</v>
      </c>
      <c r="K36" s="17">
        <f>SUM(D36:H36)</f>
        <v>0</v>
      </c>
      <c r="L36" s="19" t="s">
        <v>30</v>
      </c>
      <c r="M36" s="17">
        <f>SUM(D36:H36)-MAX(D36:H36)</f>
        <v>0</v>
      </c>
      <c r="N36" s="25"/>
      <c r="Q36"/>
      <c r="R3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</dc:creator>
  <cp:keywords/>
  <dc:description/>
  <cp:lastModifiedBy>Erik</cp:lastModifiedBy>
  <cp:lastPrinted>2014-01-23T17:17:59Z</cp:lastPrinted>
  <dcterms:created xsi:type="dcterms:W3CDTF">2011-10-17T08:30:46Z</dcterms:created>
  <dcterms:modified xsi:type="dcterms:W3CDTF">2014-10-19T11:38:28Z</dcterms:modified>
  <cp:category/>
  <cp:version/>
  <cp:contentType/>
  <cp:contentStatus/>
</cp:coreProperties>
</file>