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2" activeTab="7"/>
  </bookViews>
  <sheets>
    <sheet name="Totaaluitslag" sheetId="1" r:id="rId1"/>
    <sheet name="open wedstrijd" sheetId="2" r:id="rId2"/>
    <sheet name="wedstrijd 1" sheetId="3" r:id="rId3"/>
    <sheet name="wedstrijd 2" sheetId="4" r:id="rId4"/>
    <sheet name="wedstrijd 3" sheetId="5" r:id="rId5"/>
    <sheet name="wedstrijd 4" sheetId="6" r:id="rId6"/>
    <sheet name="wedstrijd5" sheetId="7" r:id="rId7"/>
    <sheet name="finale" sheetId="8" r:id="rId8"/>
    <sheet name="Puntenklassement" sheetId="9" r:id="rId9"/>
    <sheet name="classement des points" sheetId="10" r:id="rId10"/>
  </sheets>
  <definedNames/>
  <calcPr fullCalcOnLoad="1"/>
</workbook>
</file>

<file path=xl/sharedStrings.xml><?xml version="1.0" encoding="utf-8"?>
<sst xmlns="http://schemas.openxmlformats.org/spreadsheetml/2006/main" count="646" uniqueCount="105">
  <si>
    <t>uitslag op:</t>
  </si>
  <si>
    <t>naam</t>
  </si>
  <si>
    <t>125gram</t>
  </si>
  <si>
    <t>150gram</t>
  </si>
  <si>
    <t>175gram</t>
  </si>
  <si>
    <t>gemiddelde</t>
  </si>
  <si>
    <t>finale</t>
  </si>
  <si>
    <t>einduitslag</t>
  </si>
  <si>
    <t>A</t>
  </si>
  <si>
    <r>
      <t xml:space="preserve">werking </t>
    </r>
    <r>
      <rPr>
        <sz val="10"/>
        <rFont val="Arial"/>
        <family val="0"/>
      </rPr>
      <t>: eerst de gegevens inbrengen per categorie</t>
    </r>
  </si>
  <si>
    <t>en daarna de makro 'sorteren' starten via de toets</t>
  </si>
  <si>
    <t>combinatie Ctrl-w. Daarna zou alles gesorteerd moeten</t>
  </si>
  <si>
    <t>zijn op de kolom einduitslag.</t>
  </si>
  <si>
    <t>B</t>
  </si>
  <si>
    <t>C</t>
  </si>
  <si>
    <t>nummer :</t>
  </si>
  <si>
    <t>naam :</t>
  </si>
  <si>
    <t>boven 200m</t>
  </si>
  <si>
    <t>160m tot 200m</t>
  </si>
  <si>
    <t>onder 160m</t>
  </si>
  <si>
    <t>afstand</t>
  </si>
  <si>
    <t>Martens Erwin</t>
  </si>
  <si>
    <t>De Vreeze John</t>
  </si>
  <si>
    <t>Matheve Jozef</t>
  </si>
  <si>
    <t>De Beuckelaer Guy</t>
  </si>
  <si>
    <t>Luyten Karel</t>
  </si>
  <si>
    <t>Timmerman Koen</t>
  </si>
  <si>
    <t>Opdebeeck Erik</t>
  </si>
  <si>
    <t>Knuyt Erik</t>
  </si>
  <si>
    <t>De Cock Walter</t>
  </si>
  <si>
    <t>Verbruggen Bernard</t>
  </si>
  <si>
    <t>Verhage Sjaak</t>
  </si>
  <si>
    <t>Schilperoort Wim</t>
  </si>
  <si>
    <t>Devynck Danny</t>
  </si>
  <si>
    <t>categorie</t>
  </si>
  <si>
    <t>Van Cauwenberghe Chris</t>
  </si>
  <si>
    <t>gemiddeld</t>
  </si>
  <si>
    <t>resultaat</t>
  </si>
  <si>
    <t>Dobbelaere Franky</t>
  </si>
  <si>
    <t>Verheyen Gert</t>
  </si>
  <si>
    <t>worp</t>
  </si>
  <si>
    <t>Nr</t>
  </si>
  <si>
    <t>Naam</t>
  </si>
  <si>
    <t>cat</t>
  </si>
  <si>
    <t>O</t>
  </si>
  <si>
    <t>P</t>
  </si>
  <si>
    <t>Lexmond Ted</t>
  </si>
  <si>
    <t>Stevens Freddy</t>
  </si>
  <si>
    <t>Lexmond Theo</t>
  </si>
  <si>
    <t>Riviere Ronny</t>
  </si>
  <si>
    <t>Overhead</t>
  </si>
  <si>
    <t>Ranking</t>
  </si>
  <si>
    <t xml:space="preserve">afstand </t>
  </si>
  <si>
    <t>Pendulum</t>
  </si>
  <si>
    <t xml:space="preserve">categorie </t>
  </si>
  <si>
    <t>Uitslag OpenVerwerpwedstrijd BSC vzw op 28/3/2004</t>
  </si>
  <si>
    <t>De Baere Stefan</t>
  </si>
  <si>
    <t>Folcke Olivier</t>
  </si>
  <si>
    <t>Burggraeve Roland</t>
  </si>
  <si>
    <t>Heuninck Chris</t>
  </si>
  <si>
    <t>De Spiegelaere Lieven</t>
  </si>
  <si>
    <t>De Spiegelaere Nico</t>
  </si>
  <si>
    <t>Van de Linde Peter</t>
  </si>
  <si>
    <t>Le Grand Michel</t>
  </si>
  <si>
    <t>Panhyusen Patrick</t>
  </si>
  <si>
    <t>Van Cayzeele Yves</t>
  </si>
  <si>
    <t>Van Cayzeele Florian (15jaar)</t>
  </si>
  <si>
    <t>Leprince Philippe</t>
  </si>
  <si>
    <t>Verryckt Yves</t>
  </si>
  <si>
    <t>---</t>
  </si>
  <si>
    <t>Van Cayzeele Florian (15j)</t>
  </si>
  <si>
    <t xml:space="preserve">uitslag wedstrijd 4 </t>
  </si>
  <si>
    <t>uitslag wedstrijd 5</t>
  </si>
  <si>
    <t>uitslag wedstrijd 1 op 25/4/2004</t>
  </si>
  <si>
    <t>De Vynck Danny</t>
  </si>
  <si>
    <t>Carnes Ray</t>
  </si>
  <si>
    <t>Panhuysen Patrick</t>
  </si>
  <si>
    <t>Van Cauwenberghe Kris</t>
  </si>
  <si>
    <t>Poidevin Andre</t>
  </si>
  <si>
    <t>100gram</t>
  </si>
  <si>
    <t>wedstrijd 2 op 16 mei 2004</t>
  </si>
  <si>
    <t>Goormans André</t>
  </si>
  <si>
    <t xml:space="preserve">Belgische Surfcasting Club vzw Puntenklassement 2004 </t>
  </si>
  <si>
    <t>uitslag</t>
  </si>
  <si>
    <t xml:space="preserve">TOTAAL: </t>
  </si>
  <si>
    <t>min slechtste resultaat</t>
  </si>
  <si>
    <t>Poidevin André (Fr)</t>
  </si>
  <si>
    <t>Folcke Olivier (Fr)</t>
  </si>
  <si>
    <t>Luyten karel</t>
  </si>
  <si>
    <t>nom</t>
  </si>
  <si>
    <t>resultat</t>
  </si>
  <si>
    <t xml:space="preserve">TOTAL: </t>
  </si>
  <si>
    <t>moins resultat le plus mauvais</t>
  </si>
  <si>
    <t>Goormans Andre</t>
  </si>
  <si>
    <t xml:space="preserve">Belgische Surfcasting Club vzw Classement des points 2004 </t>
  </si>
  <si>
    <t>uitslag wedstrijd 3 op 4/7/2004</t>
  </si>
  <si>
    <t>alle anderen</t>
  </si>
  <si>
    <t>Anthonissen Jan</t>
  </si>
  <si>
    <t>Sintobin Tom</t>
  </si>
  <si>
    <t>Geudens Dirk</t>
  </si>
  <si>
    <t xml:space="preserve">beste nieuwkomer </t>
  </si>
  <si>
    <t xml:space="preserve">hoogste gemiddelde </t>
  </si>
  <si>
    <t>uitslag finale op 17/10/2004</t>
  </si>
  <si>
    <t>9de worp</t>
  </si>
  <si>
    <t>nr 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</si>
</sst>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* #,##0_-;_-* #,##0\-;_-* &quot;-&quot;_-;_-@_-"/>
    <numFmt numFmtId="186" formatCode="_-&quot;fl&quot;\ * #,##0.00_-;_-&quot;fl&quot;\ * #,##0.00\-;_-&quot;fl&quot;\ * &quot;-&quot;??_-;_-@_-"/>
    <numFmt numFmtId="187" formatCode="_-* #,##0.00_-;_-* #,##0.00\-;_-* &quot;-&quot;??_-;_-@_-"/>
    <numFmt numFmtId="188" formatCode="0.0"/>
    <numFmt numFmtId="189" formatCode="dd\-mmm\-yy"/>
    <numFmt numFmtId="190" formatCode="0.00;[Red]0.00"/>
    <numFmt numFmtId="191" formatCode="mm/dd/yy"/>
    <numFmt numFmtId="192" formatCode="0.000"/>
    <numFmt numFmtId="193" formatCode="0.0000"/>
    <numFmt numFmtId="194" formatCode="&quot;Ja&quot;;&quot;Ja&quot;;&quot;Nee&quot;"/>
    <numFmt numFmtId="195" formatCode="&quot;Waar&quot;;&quot;Waar&quot;;&quot;Niet waar&quot;"/>
    <numFmt numFmtId="196" formatCode="&quot;Aan&quot;;&quot;Aan&quot;;&quot;Uit&quot;"/>
    <numFmt numFmtId="197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90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9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90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90" fontId="0" fillId="0" borderId="1" xfId="0" applyNumberFormat="1" applyBorder="1" applyAlignment="1" quotePrefix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0" fontId="0" fillId="0" borderId="0" xfId="0" applyNumberFormat="1" applyBorder="1" applyAlignment="1">
      <alignment/>
    </xf>
    <xf numFmtId="190" fontId="1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 quotePrefix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 quotePrefix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6"/>
  <sheetViews>
    <sheetView workbookViewId="0" topLeftCell="A1">
      <selection activeCell="A1" sqref="A1:M36"/>
    </sheetView>
  </sheetViews>
  <sheetFormatPr defaultColWidth="9.140625" defaultRowHeight="12.75"/>
  <cols>
    <col min="1" max="1" width="4.28125" style="1" customWidth="1"/>
    <col min="2" max="2" width="21.421875" style="0" customWidth="1"/>
    <col min="3" max="6" width="9.140625" style="2" customWidth="1"/>
    <col min="7" max="7" width="1.8515625" style="0" customWidth="1"/>
    <col min="8" max="8" width="10.8515625" style="2" customWidth="1"/>
    <col min="9" max="9" width="1.421875" style="0" customWidth="1"/>
    <col min="10" max="10" width="7.140625" style="0" customWidth="1"/>
    <col min="11" max="11" width="11.00390625" style="0" customWidth="1"/>
    <col min="13" max="13" width="9.140625" style="14" customWidth="1"/>
  </cols>
  <sheetData>
    <row r="1" spans="1:13" ht="13.5" thickBot="1">
      <c r="A1" s="1" t="s">
        <v>0</v>
      </c>
      <c r="G1" s="3"/>
      <c r="H1" s="4">
        <f ca="1">TODAY()</f>
        <v>38292</v>
      </c>
      <c r="M1" s="23" t="s">
        <v>54</v>
      </c>
    </row>
    <row r="2" spans="1:13" s="1" customFormat="1" ht="13.5" thickBot="1">
      <c r="A2" s="5"/>
      <c r="B2" s="5" t="s">
        <v>1</v>
      </c>
      <c r="C2" s="6" t="s">
        <v>79</v>
      </c>
      <c r="D2" s="6" t="s">
        <v>2</v>
      </c>
      <c r="E2" s="6" t="s">
        <v>3</v>
      </c>
      <c r="F2" s="6" t="s">
        <v>4</v>
      </c>
      <c r="G2" s="5"/>
      <c r="H2" s="6" t="s">
        <v>5</v>
      </c>
      <c r="I2" s="5"/>
      <c r="J2" s="5" t="s">
        <v>6</v>
      </c>
      <c r="K2" s="5" t="s">
        <v>7</v>
      </c>
      <c r="M2" s="24">
        <v>2005</v>
      </c>
    </row>
    <row r="3" spans="1:13" ht="5.25" customHeight="1" thickBot="1">
      <c r="A3" s="5"/>
      <c r="B3" s="7"/>
      <c r="C3" s="8"/>
      <c r="D3" s="8"/>
      <c r="E3" s="8"/>
      <c r="F3" s="8"/>
      <c r="G3" s="7"/>
      <c r="H3" s="8"/>
      <c r="I3" s="7"/>
      <c r="J3" s="7"/>
      <c r="K3" s="7"/>
      <c r="M3" s="25"/>
    </row>
    <row r="4" spans="1:13" ht="13.5" thickBot="1">
      <c r="A4" s="5" t="s">
        <v>8</v>
      </c>
      <c r="B4" s="5" t="s">
        <v>17</v>
      </c>
      <c r="C4" s="8"/>
      <c r="D4" s="8"/>
      <c r="E4" s="8"/>
      <c r="F4" s="8"/>
      <c r="G4" s="7"/>
      <c r="H4" s="8"/>
      <c r="I4" s="7"/>
      <c r="J4" s="7"/>
      <c r="K4" s="7"/>
      <c r="M4" s="25"/>
    </row>
    <row r="5" spans="1:13" ht="6" customHeight="1" thickBot="1">
      <c r="A5" s="5"/>
      <c r="B5" s="7"/>
      <c r="C5" s="8"/>
      <c r="D5" s="8"/>
      <c r="E5" s="8"/>
      <c r="F5" s="8"/>
      <c r="G5" s="7"/>
      <c r="H5" s="8"/>
      <c r="I5" s="7"/>
      <c r="J5" s="7"/>
      <c r="K5" s="7"/>
      <c r="M5" s="25"/>
    </row>
    <row r="6" spans="1:13" ht="13.5" thickBot="1">
      <c r="A6" s="5">
        <v>1</v>
      </c>
      <c r="B6" s="7" t="s">
        <v>22</v>
      </c>
      <c r="C6" s="8"/>
      <c r="D6" s="8">
        <v>238.56</v>
      </c>
      <c r="E6" s="8">
        <v>233</v>
      </c>
      <c r="F6" s="8">
        <v>237.24</v>
      </c>
      <c r="G6" s="7"/>
      <c r="H6" s="8">
        <f aca="true" t="shared" si="0" ref="H6:H23">IF(SUM(D6:F6)=0,"",(SUM(D6:E6)+MAX(C6,F6))/3)</f>
        <v>236.26666666666665</v>
      </c>
      <c r="I6" s="7"/>
      <c r="J6" s="7">
        <v>231.18</v>
      </c>
      <c r="K6" s="8">
        <f aca="true" t="shared" si="1" ref="K6:K23">IF(SUM(H6,H6,H6,J6,J6)/5=0,"",SUM(H6,H6,H6,J6,J6)/5)</f>
        <v>234.23200000000003</v>
      </c>
      <c r="L6" s="8"/>
      <c r="M6" s="25" t="s">
        <v>8</v>
      </c>
    </row>
    <row r="7" spans="1:14" ht="13.5" thickBot="1">
      <c r="A7" s="5">
        <v>2</v>
      </c>
      <c r="B7" s="7" t="s">
        <v>77</v>
      </c>
      <c r="C7" s="8"/>
      <c r="D7" s="8">
        <v>230.02</v>
      </c>
      <c r="E7" s="8">
        <v>216.4</v>
      </c>
      <c r="F7" s="8">
        <v>218.12</v>
      </c>
      <c r="G7" s="7"/>
      <c r="H7" s="8">
        <f t="shared" si="0"/>
        <v>221.51333333333332</v>
      </c>
      <c r="I7" s="7"/>
      <c r="J7" s="7">
        <v>214.98</v>
      </c>
      <c r="K7" s="8">
        <f t="shared" si="1"/>
        <v>218.9</v>
      </c>
      <c r="M7" s="25" t="s">
        <v>8</v>
      </c>
      <c r="N7" s="9" t="s">
        <v>9</v>
      </c>
    </row>
    <row r="8" spans="1:14" ht="13.5" thickBot="1">
      <c r="A8" s="5">
        <v>3</v>
      </c>
      <c r="B8" s="7" t="s">
        <v>27</v>
      </c>
      <c r="C8" s="8"/>
      <c r="D8" s="8">
        <v>223.39</v>
      </c>
      <c r="E8" s="8">
        <v>214.87</v>
      </c>
      <c r="F8" s="8">
        <v>216.44</v>
      </c>
      <c r="G8" s="7"/>
      <c r="H8" s="8">
        <f t="shared" si="0"/>
        <v>218.23333333333335</v>
      </c>
      <c r="I8" s="7"/>
      <c r="J8" s="7">
        <v>199.12</v>
      </c>
      <c r="K8" s="8">
        <f t="shared" si="1"/>
        <v>210.58800000000002</v>
      </c>
      <c r="M8" s="25" t="s">
        <v>8</v>
      </c>
      <c r="N8" t="s">
        <v>10</v>
      </c>
    </row>
    <row r="9" spans="1:14" ht="13.5" thickBot="1">
      <c r="A9" s="5">
        <v>4</v>
      </c>
      <c r="B9" s="7" t="s">
        <v>28</v>
      </c>
      <c r="C9" s="8"/>
      <c r="D9" s="8">
        <v>209.02</v>
      </c>
      <c r="E9" s="8">
        <v>205.42</v>
      </c>
      <c r="F9" s="8">
        <v>202.18</v>
      </c>
      <c r="G9" s="7"/>
      <c r="H9" s="8">
        <f t="shared" si="0"/>
        <v>205.54</v>
      </c>
      <c r="I9" s="7"/>
      <c r="J9" s="7">
        <v>201.25</v>
      </c>
      <c r="K9" s="8">
        <f t="shared" si="1"/>
        <v>203.824</v>
      </c>
      <c r="M9" s="25" t="s">
        <v>8</v>
      </c>
      <c r="N9" t="s">
        <v>11</v>
      </c>
    </row>
    <row r="10" spans="1:14" ht="13.5" thickBot="1">
      <c r="A10" s="5">
        <v>5</v>
      </c>
      <c r="B10" s="7" t="s">
        <v>24</v>
      </c>
      <c r="C10" s="8">
        <v>196.75</v>
      </c>
      <c r="D10" s="8">
        <v>208.44</v>
      </c>
      <c r="E10" s="8">
        <v>201.13</v>
      </c>
      <c r="F10" s="8">
        <v>202.03</v>
      </c>
      <c r="G10" s="7"/>
      <c r="H10" s="8">
        <f t="shared" si="0"/>
        <v>203.86666666666667</v>
      </c>
      <c r="I10" s="7"/>
      <c r="J10" s="22">
        <v>192.95</v>
      </c>
      <c r="K10" s="8">
        <f t="shared" si="1"/>
        <v>199.5</v>
      </c>
      <c r="M10" s="25" t="s">
        <v>8</v>
      </c>
      <c r="N10" t="s">
        <v>12</v>
      </c>
    </row>
    <row r="11" spans="1:13" ht="13.5" thickBot="1">
      <c r="A11" s="5">
        <v>6</v>
      </c>
      <c r="B11" s="7" t="s">
        <v>78</v>
      </c>
      <c r="C11" s="13"/>
      <c r="D11" s="13">
        <v>230.93</v>
      </c>
      <c r="E11" s="8"/>
      <c r="F11" s="8">
        <v>216.4</v>
      </c>
      <c r="G11" s="7"/>
      <c r="H11" s="8">
        <f t="shared" si="0"/>
        <v>149.11</v>
      </c>
      <c r="I11" s="7"/>
      <c r="J11" s="22">
        <v>0</v>
      </c>
      <c r="K11" s="8">
        <f t="shared" si="1"/>
        <v>89.46600000000001</v>
      </c>
      <c r="M11" s="25" t="s">
        <v>8</v>
      </c>
    </row>
    <row r="12" spans="1:13" ht="13.5" thickBot="1">
      <c r="A12" s="5">
        <v>7</v>
      </c>
      <c r="B12" s="7" t="s">
        <v>57</v>
      </c>
      <c r="C12" s="8"/>
      <c r="D12" s="8">
        <v>220.97</v>
      </c>
      <c r="E12" s="8"/>
      <c r="F12" s="8"/>
      <c r="G12" s="7"/>
      <c r="H12" s="8">
        <f t="shared" si="0"/>
        <v>73.65666666666667</v>
      </c>
      <c r="I12" s="7"/>
      <c r="J12" s="22">
        <v>0</v>
      </c>
      <c r="K12" s="8">
        <f t="shared" si="1"/>
        <v>44.194</v>
      </c>
      <c r="M12" s="25" t="s">
        <v>8</v>
      </c>
    </row>
    <row r="13" spans="1:13" ht="13.5" thickBot="1">
      <c r="A13" s="5">
        <v>8</v>
      </c>
      <c r="B13" s="7" t="s">
        <v>93</v>
      </c>
      <c r="C13" s="8"/>
      <c r="D13" s="8"/>
      <c r="E13" s="8"/>
      <c r="F13" s="8"/>
      <c r="G13" s="7"/>
      <c r="H13" s="8">
        <f t="shared" si="0"/>
      </c>
      <c r="I13" s="7"/>
      <c r="J13" s="22"/>
      <c r="K13" s="8">
        <f t="shared" si="1"/>
      </c>
      <c r="M13" s="25"/>
    </row>
    <row r="14" spans="1:13" ht="13.5" thickBot="1">
      <c r="A14" s="5"/>
      <c r="B14" s="7"/>
      <c r="C14" s="8"/>
      <c r="D14" s="8"/>
      <c r="E14" s="8"/>
      <c r="F14" s="8"/>
      <c r="G14" s="7"/>
      <c r="H14" s="8">
        <f t="shared" si="0"/>
      </c>
      <c r="I14" s="7"/>
      <c r="J14" s="22"/>
      <c r="K14" s="8">
        <f t="shared" si="1"/>
      </c>
      <c r="M14" s="25"/>
    </row>
    <row r="15" spans="1:13" s="1" customFormat="1" ht="13.5" thickBot="1">
      <c r="A15" s="5" t="s">
        <v>13</v>
      </c>
      <c r="B15" s="5" t="s">
        <v>18</v>
      </c>
      <c r="C15" s="6" t="s">
        <v>79</v>
      </c>
      <c r="D15" s="6" t="s">
        <v>2</v>
      </c>
      <c r="E15" s="6" t="s">
        <v>3</v>
      </c>
      <c r="F15" s="6" t="s">
        <v>4</v>
      </c>
      <c r="G15" s="5"/>
      <c r="H15" s="8">
        <f t="shared" si="0"/>
      </c>
      <c r="I15" s="5"/>
      <c r="J15" s="5"/>
      <c r="K15" s="8">
        <f t="shared" si="1"/>
      </c>
      <c r="M15" s="24"/>
    </row>
    <row r="16" spans="1:13" s="1" customFormat="1" ht="6" customHeight="1" thickBot="1">
      <c r="A16" s="5"/>
      <c r="B16" s="5"/>
      <c r="C16" s="6"/>
      <c r="D16" s="6"/>
      <c r="E16" s="6"/>
      <c r="F16" s="6"/>
      <c r="G16" s="5"/>
      <c r="H16" s="8">
        <f t="shared" si="0"/>
      </c>
      <c r="I16" s="5"/>
      <c r="J16" s="5"/>
      <c r="K16" s="8">
        <f t="shared" si="1"/>
      </c>
      <c r="M16" s="24"/>
    </row>
    <row r="17" spans="1:13" ht="13.5" thickBot="1">
      <c r="A17" s="5">
        <v>1</v>
      </c>
      <c r="B17" s="7" t="s">
        <v>23</v>
      </c>
      <c r="C17" s="8"/>
      <c r="D17" s="8">
        <v>200.59</v>
      </c>
      <c r="E17" s="8">
        <v>191.46</v>
      </c>
      <c r="F17" s="8">
        <v>188.85</v>
      </c>
      <c r="G17" s="7"/>
      <c r="H17" s="8">
        <f t="shared" si="0"/>
        <v>193.63333333333333</v>
      </c>
      <c r="I17" s="7"/>
      <c r="J17" s="7">
        <v>189.53</v>
      </c>
      <c r="K17" s="8">
        <f t="shared" si="1"/>
        <v>191.992</v>
      </c>
      <c r="M17" s="25" t="s">
        <v>8</v>
      </c>
    </row>
    <row r="18" spans="1:13" ht="13.5" thickBot="1">
      <c r="A18" s="5">
        <v>2</v>
      </c>
      <c r="B18" s="7" t="s">
        <v>29</v>
      </c>
      <c r="C18" s="8">
        <v>181.4</v>
      </c>
      <c r="D18" s="8">
        <v>192.2</v>
      </c>
      <c r="E18" s="8">
        <v>179.9</v>
      </c>
      <c r="F18" s="8">
        <v>168.72</v>
      </c>
      <c r="G18" s="7"/>
      <c r="H18" s="8">
        <f t="shared" si="0"/>
        <v>184.5</v>
      </c>
      <c r="I18" s="7"/>
      <c r="J18" s="7">
        <v>174.4</v>
      </c>
      <c r="K18" s="8">
        <f t="shared" si="1"/>
        <v>180.45999999999998</v>
      </c>
      <c r="M18" s="25" t="s">
        <v>13</v>
      </c>
    </row>
    <row r="19" spans="1:13" ht="13.5" thickBot="1">
      <c r="A19" s="5">
        <v>3</v>
      </c>
      <c r="B19" s="7" t="s">
        <v>25</v>
      </c>
      <c r="C19" s="8"/>
      <c r="D19" s="8">
        <v>174.03</v>
      </c>
      <c r="E19" s="8">
        <v>179.71</v>
      </c>
      <c r="F19" s="8">
        <v>177.32</v>
      </c>
      <c r="G19" s="7"/>
      <c r="H19" s="8">
        <f t="shared" si="0"/>
        <v>177.01999999999998</v>
      </c>
      <c r="I19" s="7"/>
      <c r="J19" s="7">
        <v>180.94</v>
      </c>
      <c r="K19" s="8">
        <f t="shared" si="1"/>
        <v>178.58800000000002</v>
      </c>
      <c r="M19" s="25" t="s">
        <v>13</v>
      </c>
    </row>
    <row r="20" spans="1:13" ht="13.5" thickBot="1">
      <c r="A20" s="5">
        <v>4</v>
      </c>
      <c r="B20" s="7" t="s">
        <v>38</v>
      </c>
      <c r="C20" s="8">
        <v>180.32</v>
      </c>
      <c r="D20" s="8">
        <v>188.66</v>
      </c>
      <c r="E20" s="8">
        <v>167.33</v>
      </c>
      <c r="F20" s="8"/>
      <c r="G20" s="7"/>
      <c r="H20" s="8">
        <f t="shared" si="0"/>
        <v>178.76999999999998</v>
      </c>
      <c r="I20" s="7"/>
      <c r="J20" s="7">
        <v>161.78</v>
      </c>
      <c r="K20" s="8">
        <f t="shared" si="1"/>
        <v>171.974</v>
      </c>
      <c r="M20" s="25" t="s">
        <v>13</v>
      </c>
    </row>
    <row r="21" spans="1:13" ht="13.5" thickBot="1">
      <c r="A21" s="5">
        <v>5</v>
      </c>
      <c r="B21" s="7" t="s">
        <v>97</v>
      </c>
      <c r="C21" s="8">
        <v>174.3</v>
      </c>
      <c r="D21" s="8">
        <v>177.8</v>
      </c>
      <c r="E21" s="8">
        <v>164.34</v>
      </c>
      <c r="F21" s="8"/>
      <c r="G21" s="7"/>
      <c r="H21" s="8">
        <f t="shared" si="0"/>
        <v>172.14666666666668</v>
      </c>
      <c r="I21" s="7"/>
      <c r="J21" s="7">
        <v>167.55</v>
      </c>
      <c r="K21" s="8">
        <f t="shared" si="1"/>
        <v>170.308</v>
      </c>
      <c r="M21" s="25" t="s">
        <v>13</v>
      </c>
    </row>
    <row r="22" spans="1:13" ht="13.5" thickBot="1">
      <c r="A22" s="5">
        <v>6</v>
      </c>
      <c r="B22" s="7" t="s">
        <v>33</v>
      </c>
      <c r="C22" s="8"/>
      <c r="D22" s="8">
        <v>168.74</v>
      </c>
      <c r="E22" s="8">
        <v>172.72</v>
      </c>
      <c r="F22" s="8">
        <v>169.98</v>
      </c>
      <c r="G22" s="7"/>
      <c r="H22" s="8">
        <f t="shared" si="0"/>
        <v>170.48000000000002</v>
      </c>
      <c r="I22" s="7"/>
      <c r="J22" s="7">
        <v>163.68</v>
      </c>
      <c r="K22" s="8">
        <f t="shared" si="1"/>
        <v>167.76000000000005</v>
      </c>
      <c r="M22" s="25" t="s">
        <v>13</v>
      </c>
    </row>
    <row r="23" spans="1:13" ht="13.5" thickBot="1">
      <c r="A23" s="5">
        <v>7</v>
      </c>
      <c r="B23" s="7" t="s">
        <v>99</v>
      </c>
      <c r="C23" s="13"/>
      <c r="D23" s="13"/>
      <c r="E23" s="8"/>
      <c r="F23" s="13"/>
      <c r="G23" s="7"/>
      <c r="H23" s="8">
        <f t="shared" si="0"/>
      </c>
      <c r="I23" s="7"/>
      <c r="J23" s="7">
        <v>193.65</v>
      </c>
      <c r="K23" s="8">
        <f t="shared" si="1"/>
        <v>77.46000000000001</v>
      </c>
      <c r="M23" s="25"/>
    </row>
    <row r="24" spans="1:13" s="1" customFormat="1" ht="13.5" thickBot="1">
      <c r="A24" s="5" t="s">
        <v>14</v>
      </c>
      <c r="B24" s="5" t="s">
        <v>19</v>
      </c>
      <c r="C24" s="6"/>
      <c r="D24" s="6" t="s">
        <v>3</v>
      </c>
      <c r="E24" s="6"/>
      <c r="F24" s="6" t="s">
        <v>3</v>
      </c>
      <c r="G24" s="5"/>
      <c r="H24" s="6"/>
      <c r="I24" s="5"/>
      <c r="J24" s="5"/>
      <c r="K24" s="8"/>
      <c r="L24"/>
      <c r="M24" s="25"/>
    </row>
    <row r="25" spans="1:13" s="1" customFormat="1" ht="6" customHeight="1" thickBot="1">
      <c r="A25" s="5"/>
      <c r="B25" s="5"/>
      <c r="C25" s="6"/>
      <c r="D25" s="6"/>
      <c r="E25" s="6"/>
      <c r="F25" s="6"/>
      <c r="G25" s="5"/>
      <c r="H25" s="6"/>
      <c r="I25" s="5"/>
      <c r="J25" s="5"/>
      <c r="K25" s="8"/>
      <c r="M25" s="24"/>
    </row>
    <row r="26" spans="1:13" ht="13.5" thickBot="1">
      <c r="A26" s="5">
        <v>1</v>
      </c>
      <c r="B26" s="7" t="s">
        <v>75</v>
      </c>
      <c r="C26" s="8"/>
      <c r="D26" s="8">
        <v>168.7</v>
      </c>
      <c r="E26" s="8"/>
      <c r="F26" s="8">
        <v>164.82</v>
      </c>
      <c r="G26" s="7"/>
      <c r="H26" s="8">
        <f aca="true" t="shared" si="2" ref="H26:H32">SUM(D26,F26)/2</f>
        <v>166.76</v>
      </c>
      <c r="I26" s="7"/>
      <c r="J26" s="7">
        <v>172.67</v>
      </c>
      <c r="K26" s="8">
        <f aca="true" t="shared" si="3" ref="K26:K32">(D26+F26+J26+J26)/4</f>
        <v>169.71499999999997</v>
      </c>
      <c r="L26" s="1"/>
      <c r="M26" s="25" t="s">
        <v>13</v>
      </c>
    </row>
    <row r="27" spans="1:13" ht="13.5" thickBot="1">
      <c r="A27" s="5">
        <v>2</v>
      </c>
      <c r="B27" s="7" t="s">
        <v>30</v>
      </c>
      <c r="C27" s="8"/>
      <c r="D27" s="8">
        <v>166.05</v>
      </c>
      <c r="E27" s="8"/>
      <c r="F27" s="8">
        <v>166.02</v>
      </c>
      <c r="G27" s="7"/>
      <c r="H27" s="8">
        <f t="shared" si="2"/>
        <v>166.03500000000003</v>
      </c>
      <c r="I27" s="7"/>
      <c r="J27" s="7">
        <v>169.34</v>
      </c>
      <c r="K27" s="8">
        <f t="shared" si="3"/>
        <v>167.68750000000003</v>
      </c>
      <c r="M27" s="25" t="s">
        <v>13</v>
      </c>
    </row>
    <row r="28" spans="1:13" ht="13.5" thickBot="1">
      <c r="A28" s="5">
        <v>3</v>
      </c>
      <c r="B28" s="7" t="s">
        <v>59</v>
      </c>
      <c r="C28" s="13"/>
      <c r="D28" s="13">
        <v>165.99</v>
      </c>
      <c r="E28" s="8"/>
      <c r="F28" s="13">
        <v>163.84</v>
      </c>
      <c r="G28" s="7"/>
      <c r="H28" s="8">
        <f t="shared" si="2"/>
        <v>164.91500000000002</v>
      </c>
      <c r="I28" s="7"/>
      <c r="J28" s="7">
        <v>161</v>
      </c>
      <c r="K28" s="8">
        <f t="shared" si="3"/>
        <v>162.9575</v>
      </c>
      <c r="M28" s="25" t="s">
        <v>13</v>
      </c>
    </row>
    <row r="29" spans="1:13" ht="13.5" thickBot="1">
      <c r="A29" s="5">
        <v>4</v>
      </c>
      <c r="B29" s="7" t="s">
        <v>39</v>
      </c>
      <c r="C29" s="8"/>
      <c r="D29" s="8">
        <v>171.6</v>
      </c>
      <c r="E29" s="8"/>
      <c r="F29" s="8">
        <v>157.29</v>
      </c>
      <c r="G29" s="7"/>
      <c r="H29" s="8">
        <f t="shared" si="2"/>
        <v>164.445</v>
      </c>
      <c r="I29" s="7"/>
      <c r="J29" s="7">
        <v>161.32</v>
      </c>
      <c r="K29" s="8">
        <f t="shared" si="3"/>
        <v>162.8825</v>
      </c>
      <c r="M29" s="25" t="s">
        <v>13</v>
      </c>
    </row>
    <row r="30" spans="1:13" ht="13.5" thickBot="1">
      <c r="A30" s="5">
        <v>5</v>
      </c>
      <c r="B30" s="7" t="s">
        <v>76</v>
      </c>
      <c r="C30" s="8"/>
      <c r="D30" s="8">
        <v>168.08</v>
      </c>
      <c r="E30" s="8"/>
      <c r="F30" s="8">
        <v>143.46</v>
      </c>
      <c r="G30" s="7"/>
      <c r="H30" s="8">
        <f t="shared" si="2"/>
        <v>155.77</v>
      </c>
      <c r="I30" s="7"/>
      <c r="J30" s="7">
        <v>151.05</v>
      </c>
      <c r="K30" s="8">
        <f t="shared" si="3"/>
        <v>153.41000000000003</v>
      </c>
      <c r="M30" s="25" t="s">
        <v>14</v>
      </c>
    </row>
    <row r="31" spans="1:13" ht="13.5" thickBot="1">
      <c r="A31" s="5">
        <v>6</v>
      </c>
      <c r="B31" s="7" t="s">
        <v>47</v>
      </c>
      <c r="C31" s="8"/>
      <c r="D31" s="8">
        <v>154.45</v>
      </c>
      <c r="E31" s="8"/>
      <c r="F31" s="8">
        <v>151.65</v>
      </c>
      <c r="G31" s="7"/>
      <c r="H31" s="8">
        <f t="shared" si="2"/>
        <v>153.05</v>
      </c>
      <c r="I31" s="7"/>
      <c r="J31" s="7">
        <v>139.35</v>
      </c>
      <c r="K31" s="8">
        <f t="shared" si="3"/>
        <v>146.20000000000002</v>
      </c>
      <c r="M31" s="25" t="s">
        <v>14</v>
      </c>
    </row>
    <row r="32" spans="1:13" ht="13.5" thickBot="1">
      <c r="A32" s="5">
        <v>7</v>
      </c>
      <c r="B32" s="7" t="s">
        <v>98</v>
      </c>
      <c r="C32" s="8"/>
      <c r="D32" s="8">
        <v>154.62</v>
      </c>
      <c r="E32" s="8"/>
      <c r="F32" s="8">
        <v>138.52</v>
      </c>
      <c r="G32" s="7"/>
      <c r="H32" s="8">
        <f t="shared" si="2"/>
        <v>146.57</v>
      </c>
      <c r="I32" s="7"/>
      <c r="J32" s="7">
        <v>0</v>
      </c>
      <c r="K32" s="8">
        <f t="shared" si="3"/>
        <v>73.285</v>
      </c>
      <c r="M32" s="25" t="s">
        <v>14</v>
      </c>
    </row>
    <row r="33" spans="1:13" ht="13.5" thickBot="1">
      <c r="A33" s="5"/>
      <c r="B33" s="7"/>
      <c r="C33" s="8"/>
      <c r="D33" s="8"/>
      <c r="E33" s="8"/>
      <c r="F33" s="8"/>
      <c r="G33" s="7"/>
      <c r="H33" s="8">
        <f>IF(SUM(D33,F33)=0,"",SUM(D33:F33)/2)</f>
      </c>
      <c r="I33" s="7"/>
      <c r="J33" s="7"/>
      <c r="K33" s="8"/>
      <c r="M33" s="33"/>
    </row>
    <row r="34" spans="1:11" ht="12.75">
      <c r="A34" s="15"/>
      <c r="B34" s="16"/>
      <c r="C34" s="18"/>
      <c r="D34" s="18"/>
      <c r="E34" s="18"/>
      <c r="F34" s="18"/>
      <c r="G34" s="15"/>
      <c r="H34" s="18"/>
      <c r="I34" s="15"/>
      <c r="J34" s="15"/>
      <c r="K34" s="17"/>
    </row>
    <row r="35" spans="2:5" ht="12.75">
      <c r="B35" t="s">
        <v>75</v>
      </c>
      <c r="C35" t="s">
        <v>100</v>
      </c>
      <c r="D35"/>
      <c r="E35">
        <v>172.67</v>
      </c>
    </row>
    <row r="36" spans="2:5" ht="12.75">
      <c r="B36" t="s">
        <v>22</v>
      </c>
      <c r="C36" s="2" t="s">
        <v>101</v>
      </c>
      <c r="E36" s="2">
        <v>225.05</v>
      </c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&amp;L&amp;"Arial,Vet"&amp;12Belgisch Kampioenschap Surfcasting 2004</oddHeader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30" sqref="G30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7.140625" style="0" customWidth="1"/>
    <col min="12" max="12" width="4.8515625" style="0" customWidth="1"/>
    <col min="13" max="13" width="25.57421875" style="14" customWidth="1"/>
    <col min="14" max="14" width="7.00390625" style="0" customWidth="1"/>
  </cols>
  <sheetData>
    <row r="1" ht="12.75">
      <c r="F1" s="26" t="s">
        <v>94</v>
      </c>
    </row>
    <row r="2" ht="12.75">
      <c r="F2" s="26"/>
    </row>
    <row r="3" spans="2:14" s="16" customFormat="1" ht="12.75">
      <c r="B3" s="27" t="s">
        <v>89</v>
      </c>
      <c r="C3" s="27"/>
      <c r="D3" s="28">
        <v>38102</v>
      </c>
      <c r="E3" s="28">
        <v>38123</v>
      </c>
      <c r="F3" s="28">
        <v>38172</v>
      </c>
      <c r="G3" s="28">
        <v>38235</v>
      </c>
      <c r="H3" s="28">
        <v>38256</v>
      </c>
      <c r="I3" s="28">
        <v>38277</v>
      </c>
      <c r="J3" s="27"/>
      <c r="K3" s="29"/>
      <c r="L3" s="30"/>
      <c r="M3" s="31"/>
      <c r="N3" s="27" t="s">
        <v>90</v>
      </c>
    </row>
    <row r="4" spans="2:14" s="16" customFormat="1" ht="3.75" customHeight="1">
      <c r="B4" s="27"/>
      <c r="C4" s="27"/>
      <c r="D4" s="32"/>
      <c r="E4" s="32"/>
      <c r="F4" s="32"/>
      <c r="G4" s="32"/>
      <c r="H4" s="32"/>
      <c r="I4" s="32"/>
      <c r="J4" s="27"/>
      <c r="K4" s="27"/>
      <c r="L4" s="27"/>
      <c r="M4" s="32"/>
      <c r="N4" s="27"/>
    </row>
    <row r="5" spans="1:14" s="16" customFormat="1" ht="12.75">
      <c r="A5" s="16">
        <v>1</v>
      </c>
      <c r="B5" s="27" t="s">
        <v>22</v>
      </c>
      <c r="C5" s="27" t="s">
        <v>8</v>
      </c>
      <c r="D5" s="32">
        <v>2</v>
      </c>
      <c r="E5" s="32">
        <v>1</v>
      </c>
      <c r="F5" s="32">
        <v>1</v>
      </c>
      <c r="G5" s="32"/>
      <c r="H5" s="32"/>
      <c r="I5" s="32"/>
      <c r="J5" s="27"/>
      <c r="K5" s="27" t="s">
        <v>84</v>
      </c>
      <c r="L5" s="27">
        <f aca="true" t="shared" si="0" ref="L5:L26">SUM(D5:I5)</f>
        <v>4</v>
      </c>
      <c r="M5" s="32" t="s">
        <v>92</v>
      </c>
      <c r="N5" s="27">
        <f aca="true" t="shared" si="1" ref="N5:N26">SUM(D5:I5)-MAX(D5:I5)</f>
        <v>2</v>
      </c>
    </row>
    <row r="6" spans="1:14" s="16" customFormat="1" ht="12.75">
      <c r="A6" s="16">
        <f>A5+1</f>
        <v>2</v>
      </c>
      <c r="B6" s="27" t="s">
        <v>35</v>
      </c>
      <c r="C6" s="27" t="s">
        <v>8</v>
      </c>
      <c r="D6" s="32">
        <v>4</v>
      </c>
      <c r="E6" s="32">
        <v>3</v>
      </c>
      <c r="F6" s="32">
        <v>2</v>
      </c>
      <c r="G6" s="32"/>
      <c r="H6" s="32"/>
      <c r="I6" s="32"/>
      <c r="J6" s="27"/>
      <c r="K6" s="27" t="s">
        <v>84</v>
      </c>
      <c r="L6" s="27">
        <f t="shared" si="0"/>
        <v>9</v>
      </c>
      <c r="M6" s="32" t="s">
        <v>92</v>
      </c>
      <c r="N6" s="27">
        <f t="shared" si="1"/>
        <v>5</v>
      </c>
    </row>
    <row r="7" spans="1:14" s="16" customFormat="1" ht="12.75">
      <c r="A7" s="16">
        <f aca="true" t="shared" si="2" ref="A7:A33">A6+1</f>
        <v>3</v>
      </c>
      <c r="B7" s="27" t="s">
        <v>27</v>
      </c>
      <c r="C7" s="27" t="s">
        <v>8</v>
      </c>
      <c r="D7" s="32">
        <v>5</v>
      </c>
      <c r="E7" s="32">
        <v>2</v>
      </c>
      <c r="F7" s="32">
        <v>3</v>
      </c>
      <c r="G7" s="32"/>
      <c r="H7" s="32"/>
      <c r="I7" s="32"/>
      <c r="J7" s="27"/>
      <c r="K7" s="27" t="s">
        <v>84</v>
      </c>
      <c r="L7" s="27">
        <f t="shared" si="0"/>
        <v>10</v>
      </c>
      <c r="M7" s="32" t="s">
        <v>92</v>
      </c>
      <c r="N7" s="27">
        <f t="shared" si="1"/>
        <v>5</v>
      </c>
    </row>
    <row r="8" spans="1:14" s="16" customFormat="1" ht="12.75">
      <c r="A8" s="16">
        <f t="shared" si="2"/>
        <v>4</v>
      </c>
      <c r="B8" s="27" t="s">
        <v>24</v>
      </c>
      <c r="C8" s="27" t="s">
        <v>8</v>
      </c>
      <c r="D8" s="32">
        <v>6</v>
      </c>
      <c r="E8" s="32">
        <v>4</v>
      </c>
      <c r="F8" s="32">
        <v>4</v>
      </c>
      <c r="G8" s="32"/>
      <c r="H8" s="32"/>
      <c r="I8" s="32"/>
      <c r="J8" s="27"/>
      <c r="K8" s="27" t="s">
        <v>84</v>
      </c>
      <c r="L8" s="27">
        <f t="shared" si="0"/>
        <v>14</v>
      </c>
      <c r="M8" s="32" t="s">
        <v>92</v>
      </c>
      <c r="N8" s="27">
        <f t="shared" si="1"/>
        <v>8</v>
      </c>
    </row>
    <row r="9" spans="1:14" s="16" customFormat="1" ht="12.75">
      <c r="A9" s="16">
        <f t="shared" si="2"/>
        <v>5</v>
      </c>
      <c r="B9" s="27" t="s">
        <v>28</v>
      </c>
      <c r="C9" s="27" t="s">
        <v>8</v>
      </c>
      <c r="D9" s="32">
        <v>7</v>
      </c>
      <c r="E9" s="32">
        <v>5</v>
      </c>
      <c r="F9" s="32">
        <v>5</v>
      </c>
      <c r="G9" s="32"/>
      <c r="H9" s="32"/>
      <c r="I9" s="32"/>
      <c r="J9" s="27"/>
      <c r="K9" s="27" t="s">
        <v>84</v>
      </c>
      <c r="L9" s="27">
        <f t="shared" si="0"/>
        <v>17</v>
      </c>
      <c r="M9" s="32" t="s">
        <v>92</v>
      </c>
      <c r="N9" s="27">
        <f t="shared" si="1"/>
        <v>10</v>
      </c>
    </row>
    <row r="10" spans="1:14" s="16" customFormat="1" ht="12.75">
      <c r="A10" s="16">
        <f t="shared" si="2"/>
        <v>6</v>
      </c>
      <c r="B10" s="27" t="s">
        <v>23</v>
      </c>
      <c r="C10" s="27" t="s">
        <v>13</v>
      </c>
      <c r="D10" s="32">
        <v>8</v>
      </c>
      <c r="E10" s="32">
        <v>6</v>
      </c>
      <c r="F10" s="32">
        <v>6</v>
      </c>
      <c r="G10" s="32"/>
      <c r="H10" s="32"/>
      <c r="I10" s="32"/>
      <c r="J10" s="27"/>
      <c r="K10" s="27" t="s">
        <v>84</v>
      </c>
      <c r="L10" s="27">
        <f t="shared" si="0"/>
        <v>20</v>
      </c>
      <c r="M10" s="32" t="s">
        <v>92</v>
      </c>
      <c r="N10" s="27">
        <f t="shared" si="1"/>
        <v>12</v>
      </c>
    </row>
    <row r="11" spans="1:14" s="16" customFormat="1" ht="12.75">
      <c r="A11" s="16">
        <f t="shared" si="2"/>
        <v>7</v>
      </c>
      <c r="B11" s="27" t="s">
        <v>29</v>
      </c>
      <c r="C11" s="27" t="s">
        <v>13</v>
      </c>
      <c r="D11" s="32">
        <v>11</v>
      </c>
      <c r="E11" s="32">
        <v>8</v>
      </c>
      <c r="F11" s="32">
        <v>7</v>
      </c>
      <c r="G11" s="32"/>
      <c r="H11" s="32"/>
      <c r="I11" s="32"/>
      <c r="J11" s="27"/>
      <c r="K11" s="27" t="s">
        <v>84</v>
      </c>
      <c r="L11" s="27">
        <f t="shared" si="0"/>
        <v>26</v>
      </c>
      <c r="M11" s="32" t="s">
        <v>92</v>
      </c>
      <c r="N11" s="27">
        <f t="shared" si="1"/>
        <v>15</v>
      </c>
    </row>
    <row r="12" spans="1:14" s="16" customFormat="1" ht="12.75">
      <c r="A12" s="16">
        <f t="shared" si="2"/>
        <v>8</v>
      </c>
      <c r="B12" s="27" t="s">
        <v>88</v>
      </c>
      <c r="C12" s="27" t="s">
        <v>13</v>
      </c>
      <c r="D12" s="32">
        <v>10</v>
      </c>
      <c r="E12" s="32">
        <v>7</v>
      </c>
      <c r="F12" s="32">
        <v>9</v>
      </c>
      <c r="G12" s="32"/>
      <c r="H12" s="32"/>
      <c r="I12" s="32"/>
      <c r="J12" s="27"/>
      <c r="K12" s="27" t="s">
        <v>84</v>
      </c>
      <c r="L12" s="27">
        <f t="shared" si="0"/>
        <v>26</v>
      </c>
      <c r="M12" s="32" t="s">
        <v>92</v>
      </c>
      <c r="N12" s="27">
        <f t="shared" si="1"/>
        <v>16</v>
      </c>
    </row>
    <row r="13" spans="1:14" s="16" customFormat="1" ht="12.75">
      <c r="A13" s="16">
        <f t="shared" si="2"/>
        <v>9</v>
      </c>
      <c r="B13" s="27" t="s">
        <v>38</v>
      </c>
      <c r="C13" s="27" t="s">
        <v>13</v>
      </c>
      <c r="D13" s="32">
        <v>9</v>
      </c>
      <c r="E13" s="32">
        <v>35</v>
      </c>
      <c r="F13" s="32">
        <v>8</v>
      </c>
      <c r="G13" s="32"/>
      <c r="H13" s="32"/>
      <c r="I13" s="32"/>
      <c r="J13" s="27"/>
      <c r="K13" s="27" t="s">
        <v>84</v>
      </c>
      <c r="L13" s="27">
        <f t="shared" si="0"/>
        <v>52</v>
      </c>
      <c r="M13" s="32" t="s">
        <v>92</v>
      </c>
      <c r="N13" s="27">
        <f t="shared" si="1"/>
        <v>17</v>
      </c>
    </row>
    <row r="14" spans="1:14" s="16" customFormat="1" ht="12.75">
      <c r="A14" s="16">
        <f t="shared" si="2"/>
        <v>10</v>
      </c>
      <c r="B14" s="27" t="s">
        <v>30</v>
      </c>
      <c r="C14" s="27" t="s">
        <v>14</v>
      </c>
      <c r="D14" s="32">
        <v>13</v>
      </c>
      <c r="E14" s="32">
        <v>9</v>
      </c>
      <c r="F14" s="32">
        <v>14</v>
      </c>
      <c r="G14" s="32"/>
      <c r="H14" s="32"/>
      <c r="I14" s="32"/>
      <c r="J14" s="27"/>
      <c r="K14" s="27" t="s">
        <v>84</v>
      </c>
      <c r="L14" s="27">
        <f t="shared" si="0"/>
        <v>36</v>
      </c>
      <c r="M14" s="32" t="s">
        <v>92</v>
      </c>
      <c r="N14" s="27">
        <f t="shared" si="1"/>
        <v>22</v>
      </c>
    </row>
    <row r="15" spans="1:14" s="16" customFormat="1" ht="12.75">
      <c r="A15" s="16">
        <f t="shared" si="2"/>
        <v>11</v>
      </c>
      <c r="B15" s="27" t="s">
        <v>33</v>
      </c>
      <c r="C15" s="27" t="s">
        <v>13</v>
      </c>
      <c r="D15" s="32">
        <v>12</v>
      </c>
      <c r="E15" s="32">
        <v>12</v>
      </c>
      <c r="F15" s="32">
        <v>11</v>
      </c>
      <c r="G15" s="32"/>
      <c r="H15" s="32"/>
      <c r="I15" s="32"/>
      <c r="J15" s="27"/>
      <c r="K15" s="27" t="s">
        <v>84</v>
      </c>
      <c r="L15" s="27">
        <f t="shared" si="0"/>
        <v>35</v>
      </c>
      <c r="M15" s="32" t="s">
        <v>92</v>
      </c>
      <c r="N15" s="27">
        <f t="shared" si="1"/>
        <v>23</v>
      </c>
    </row>
    <row r="16" spans="1:14" s="16" customFormat="1" ht="12.75">
      <c r="A16" s="16">
        <f t="shared" si="2"/>
        <v>12</v>
      </c>
      <c r="B16" s="27" t="s">
        <v>75</v>
      </c>
      <c r="C16" s="27" t="s">
        <v>14</v>
      </c>
      <c r="D16" s="32">
        <v>14</v>
      </c>
      <c r="E16" s="32">
        <v>11</v>
      </c>
      <c r="F16" s="32">
        <v>12</v>
      </c>
      <c r="G16" s="32"/>
      <c r="H16" s="32"/>
      <c r="I16" s="32"/>
      <c r="J16" s="27"/>
      <c r="K16" s="27" t="s">
        <v>84</v>
      </c>
      <c r="L16" s="27">
        <f t="shared" si="0"/>
        <v>37</v>
      </c>
      <c r="M16" s="32" t="s">
        <v>92</v>
      </c>
      <c r="N16" s="27">
        <f t="shared" si="1"/>
        <v>23</v>
      </c>
    </row>
    <row r="17" spans="1:14" s="16" customFormat="1" ht="12.75">
      <c r="A17" s="16">
        <f t="shared" si="2"/>
        <v>13</v>
      </c>
      <c r="B17" s="27" t="s">
        <v>39</v>
      </c>
      <c r="C17" s="27" t="s">
        <v>14</v>
      </c>
      <c r="D17" s="32">
        <v>15</v>
      </c>
      <c r="E17" s="32">
        <v>10</v>
      </c>
      <c r="F17" s="32">
        <v>35</v>
      </c>
      <c r="G17" s="32"/>
      <c r="H17" s="32"/>
      <c r="I17" s="32"/>
      <c r="J17" s="27"/>
      <c r="K17" s="27" t="s">
        <v>84</v>
      </c>
      <c r="L17" s="27">
        <f t="shared" si="0"/>
        <v>60</v>
      </c>
      <c r="M17" s="32" t="s">
        <v>92</v>
      </c>
      <c r="N17" s="27">
        <f t="shared" si="1"/>
        <v>25</v>
      </c>
    </row>
    <row r="18" spans="1:14" s="16" customFormat="1" ht="12.75">
      <c r="A18" s="16">
        <f t="shared" si="2"/>
        <v>14</v>
      </c>
      <c r="B18" s="27" t="s">
        <v>59</v>
      </c>
      <c r="C18" s="27" t="s">
        <v>14</v>
      </c>
      <c r="D18" s="32">
        <v>16</v>
      </c>
      <c r="E18" s="32">
        <v>13</v>
      </c>
      <c r="F18" s="32">
        <v>13</v>
      </c>
      <c r="G18" s="32"/>
      <c r="H18" s="32"/>
      <c r="I18" s="32"/>
      <c r="J18" s="27"/>
      <c r="K18" s="27" t="s">
        <v>84</v>
      </c>
      <c r="L18" s="27">
        <f t="shared" si="0"/>
        <v>42</v>
      </c>
      <c r="M18" s="32" t="s">
        <v>92</v>
      </c>
      <c r="N18" s="27">
        <f t="shared" si="1"/>
        <v>26</v>
      </c>
    </row>
    <row r="19" spans="1:14" s="16" customFormat="1" ht="12.75">
      <c r="A19" s="16">
        <f t="shared" si="2"/>
        <v>15</v>
      </c>
      <c r="B19" s="27" t="s">
        <v>47</v>
      </c>
      <c r="C19" s="27" t="s">
        <v>14</v>
      </c>
      <c r="D19" s="32">
        <v>18</v>
      </c>
      <c r="E19" s="32">
        <v>14</v>
      </c>
      <c r="F19" s="32">
        <v>15</v>
      </c>
      <c r="G19" s="32"/>
      <c r="H19" s="32"/>
      <c r="I19" s="32"/>
      <c r="J19" s="27"/>
      <c r="K19" s="27" t="s">
        <v>84</v>
      </c>
      <c r="L19" s="27">
        <f t="shared" si="0"/>
        <v>47</v>
      </c>
      <c r="M19" s="32" t="s">
        <v>92</v>
      </c>
      <c r="N19" s="27">
        <f t="shared" si="1"/>
        <v>29</v>
      </c>
    </row>
    <row r="20" spans="1:14" s="16" customFormat="1" ht="12.75">
      <c r="A20" s="16">
        <f t="shared" si="2"/>
        <v>16</v>
      </c>
      <c r="B20" s="27" t="s">
        <v>86</v>
      </c>
      <c r="C20" s="27" t="s">
        <v>8</v>
      </c>
      <c r="D20" s="32">
        <v>1</v>
      </c>
      <c r="E20" s="32">
        <v>35</v>
      </c>
      <c r="F20" s="32">
        <v>35</v>
      </c>
      <c r="G20" s="32"/>
      <c r="H20" s="32"/>
      <c r="I20" s="32"/>
      <c r="J20" s="27"/>
      <c r="K20" s="27" t="s">
        <v>84</v>
      </c>
      <c r="L20" s="27">
        <f>SUM(D20:I20)</f>
        <v>71</v>
      </c>
      <c r="M20" s="32" t="s">
        <v>92</v>
      </c>
      <c r="N20" s="27">
        <f>SUM(D20:I20)-MAX(D20:I20)</f>
        <v>36</v>
      </c>
    </row>
    <row r="21" spans="1:14" s="16" customFormat="1" ht="12.75">
      <c r="A21" s="16">
        <f t="shared" si="2"/>
        <v>17</v>
      </c>
      <c r="B21" s="27" t="s">
        <v>87</v>
      </c>
      <c r="C21" s="27" t="s">
        <v>8</v>
      </c>
      <c r="D21" s="32">
        <v>3</v>
      </c>
      <c r="E21" s="32">
        <v>35</v>
      </c>
      <c r="F21" s="32">
        <v>35</v>
      </c>
      <c r="G21" s="32"/>
      <c r="H21" s="32"/>
      <c r="I21" s="32"/>
      <c r="J21" s="27"/>
      <c r="K21" s="27" t="s">
        <v>84</v>
      </c>
      <c r="L21" s="27">
        <f t="shared" si="0"/>
        <v>73</v>
      </c>
      <c r="M21" s="32" t="s">
        <v>92</v>
      </c>
      <c r="N21" s="27">
        <f t="shared" si="1"/>
        <v>38</v>
      </c>
    </row>
    <row r="22" spans="1:14" s="16" customFormat="1" ht="12.75">
      <c r="A22" s="16">
        <f t="shared" si="2"/>
        <v>18</v>
      </c>
      <c r="B22" s="27" t="s">
        <v>97</v>
      </c>
      <c r="C22" s="27" t="s">
        <v>13</v>
      </c>
      <c r="D22" s="32">
        <v>35</v>
      </c>
      <c r="E22" s="32">
        <v>35</v>
      </c>
      <c r="F22" s="32">
        <v>10</v>
      </c>
      <c r="G22" s="32"/>
      <c r="H22" s="32"/>
      <c r="I22" s="32"/>
      <c r="J22" s="27"/>
      <c r="K22" s="27" t="s">
        <v>84</v>
      </c>
      <c r="L22" s="27">
        <f t="shared" si="0"/>
        <v>80</v>
      </c>
      <c r="M22" s="32" t="s">
        <v>92</v>
      </c>
      <c r="N22" s="27">
        <f t="shared" si="1"/>
        <v>45</v>
      </c>
    </row>
    <row r="23" spans="1:14" s="16" customFormat="1" ht="12.75">
      <c r="A23" s="16">
        <f t="shared" si="2"/>
        <v>19</v>
      </c>
      <c r="B23" s="27" t="s">
        <v>81</v>
      </c>
      <c r="C23" s="27" t="s">
        <v>8</v>
      </c>
      <c r="D23" s="32">
        <v>35</v>
      </c>
      <c r="E23" s="32">
        <v>15</v>
      </c>
      <c r="F23" s="32">
        <v>35</v>
      </c>
      <c r="G23" s="32"/>
      <c r="H23" s="32"/>
      <c r="I23" s="32"/>
      <c r="J23" s="27"/>
      <c r="K23" s="27" t="s">
        <v>84</v>
      </c>
      <c r="L23" s="27">
        <f t="shared" si="0"/>
        <v>85</v>
      </c>
      <c r="M23" s="32" t="s">
        <v>92</v>
      </c>
      <c r="N23" s="27">
        <f t="shared" si="1"/>
        <v>50</v>
      </c>
    </row>
    <row r="24" spans="1:14" s="16" customFormat="1" ht="12.75">
      <c r="A24" s="16">
        <f t="shared" si="2"/>
        <v>20</v>
      </c>
      <c r="B24" s="27" t="s">
        <v>98</v>
      </c>
      <c r="C24" s="27" t="s">
        <v>14</v>
      </c>
      <c r="D24" s="32">
        <v>35</v>
      </c>
      <c r="E24" s="32">
        <v>35</v>
      </c>
      <c r="F24" s="32">
        <v>16</v>
      </c>
      <c r="G24" s="32"/>
      <c r="H24" s="32"/>
      <c r="I24" s="32"/>
      <c r="J24" s="27"/>
      <c r="K24" s="27" t="s">
        <v>84</v>
      </c>
      <c r="L24" s="27">
        <f t="shared" si="0"/>
        <v>86</v>
      </c>
      <c r="M24" s="32" t="s">
        <v>92</v>
      </c>
      <c r="N24" s="27">
        <f t="shared" si="1"/>
        <v>51</v>
      </c>
    </row>
    <row r="25" spans="1:14" s="16" customFormat="1" ht="12.75">
      <c r="A25" s="16">
        <f t="shared" si="2"/>
        <v>21</v>
      </c>
      <c r="B25" s="27" t="s">
        <v>76</v>
      </c>
      <c r="C25" s="27" t="s">
        <v>14</v>
      </c>
      <c r="D25" s="32">
        <v>17</v>
      </c>
      <c r="E25" s="32">
        <v>35</v>
      </c>
      <c r="F25" s="32">
        <v>35</v>
      </c>
      <c r="G25" s="32"/>
      <c r="H25" s="32"/>
      <c r="I25" s="32"/>
      <c r="J25" s="27"/>
      <c r="K25" s="27" t="s">
        <v>84</v>
      </c>
      <c r="L25" s="27">
        <f t="shared" si="0"/>
        <v>87</v>
      </c>
      <c r="M25" s="32" t="s">
        <v>92</v>
      </c>
      <c r="N25" s="27">
        <f t="shared" si="1"/>
        <v>52</v>
      </c>
    </row>
    <row r="26" spans="1:14" s="16" customFormat="1" ht="12.75">
      <c r="A26" s="16">
        <f t="shared" si="2"/>
        <v>22</v>
      </c>
      <c r="B26" s="27" t="s">
        <v>96</v>
      </c>
      <c r="C26" s="27"/>
      <c r="D26" s="32">
        <v>35</v>
      </c>
      <c r="E26" s="32">
        <v>35</v>
      </c>
      <c r="F26" s="32">
        <v>35</v>
      </c>
      <c r="G26" s="32"/>
      <c r="H26" s="32"/>
      <c r="I26" s="32"/>
      <c r="J26" s="27"/>
      <c r="K26" s="27" t="s">
        <v>84</v>
      </c>
      <c r="L26" s="27">
        <f t="shared" si="0"/>
        <v>105</v>
      </c>
      <c r="M26" s="32" t="s">
        <v>92</v>
      </c>
      <c r="N26" s="27">
        <f t="shared" si="1"/>
        <v>70</v>
      </c>
    </row>
    <row r="27" spans="1:14" s="16" customFormat="1" ht="12.75">
      <c r="A27" s="16">
        <f t="shared" si="2"/>
        <v>23</v>
      </c>
      <c r="B27" s="27"/>
      <c r="C27" s="27"/>
      <c r="D27" s="32"/>
      <c r="E27" s="32"/>
      <c r="F27" s="32"/>
      <c r="G27" s="32"/>
      <c r="H27" s="32"/>
      <c r="I27" s="32"/>
      <c r="J27" s="27"/>
      <c r="K27" s="27" t="s">
        <v>91</v>
      </c>
      <c r="L27" s="27">
        <f aca="true" t="shared" si="3" ref="L27:L33">SUM(D27:I27)</f>
        <v>0</v>
      </c>
      <c r="M27" s="32" t="s">
        <v>92</v>
      </c>
      <c r="N27" s="27">
        <f aca="true" t="shared" si="4" ref="N27:N33">SUM(D27:I27)-MAX(D27:I27)</f>
        <v>0</v>
      </c>
    </row>
    <row r="28" spans="1:14" s="16" customFormat="1" ht="12.75">
      <c r="A28" s="16">
        <f t="shared" si="2"/>
        <v>24</v>
      </c>
      <c r="B28" s="27"/>
      <c r="C28" s="27"/>
      <c r="D28" s="32"/>
      <c r="E28" s="32"/>
      <c r="F28" s="32"/>
      <c r="G28" s="32"/>
      <c r="H28" s="32"/>
      <c r="I28" s="32"/>
      <c r="J28" s="27"/>
      <c r="K28" s="27" t="s">
        <v>91</v>
      </c>
      <c r="L28" s="27">
        <f t="shared" si="3"/>
        <v>0</v>
      </c>
      <c r="M28" s="32" t="s">
        <v>92</v>
      </c>
      <c r="N28" s="27">
        <f t="shared" si="4"/>
        <v>0</v>
      </c>
    </row>
    <row r="29" spans="1:14" s="16" customFormat="1" ht="12.75">
      <c r="A29" s="16">
        <f t="shared" si="2"/>
        <v>25</v>
      </c>
      <c r="B29" s="27"/>
      <c r="C29" s="27"/>
      <c r="D29" s="32"/>
      <c r="E29" s="32"/>
      <c r="F29" s="32"/>
      <c r="G29" s="32"/>
      <c r="H29" s="32"/>
      <c r="I29" s="32"/>
      <c r="J29" s="27"/>
      <c r="K29" s="27" t="s">
        <v>91</v>
      </c>
      <c r="L29" s="27">
        <f t="shared" si="3"/>
        <v>0</v>
      </c>
      <c r="M29" s="32" t="s">
        <v>92</v>
      </c>
      <c r="N29" s="27">
        <f t="shared" si="4"/>
        <v>0</v>
      </c>
    </row>
    <row r="30" spans="1:14" s="16" customFormat="1" ht="12.75">
      <c r="A30" s="16">
        <f t="shared" si="2"/>
        <v>26</v>
      </c>
      <c r="B30" s="27"/>
      <c r="C30" s="27"/>
      <c r="D30" s="32"/>
      <c r="E30" s="32"/>
      <c r="F30" s="32"/>
      <c r="G30" s="32"/>
      <c r="H30" s="32"/>
      <c r="I30" s="32"/>
      <c r="J30" s="27"/>
      <c r="K30" s="27" t="s">
        <v>91</v>
      </c>
      <c r="L30" s="27">
        <f t="shared" si="3"/>
        <v>0</v>
      </c>
      <c r="M30" s="32" t="s">
        <v>92</v>
      </c>
      <c r="N30" s="27">
        <f t="shared" si="4"/>
        <v>0</v>
      </c>
    </row>
    <row r="31" spans="1:14" s="16" customFormat="1" ht="12.75">
      <c r="A31" s="16">
        <f t="shared" si="2"/>
        <v>27</v>
      </c>
      <c r="B31" s="27"/>
      <c r="C31" s="27"/>
      <c r="D31" s="32"/>
      <c r="E31" s="32"/>
      <c r="F31" s="32"/>
      <c r="G31" s="32"/>
      <c r="H31" s="32"/>
      <c r="I31" s="32"/>
      <c r="J31" s="27"/>
      <c r="K31" s="27" t="s">
        <v>91</v>
      </c>
      <c r="L31" s="27">
        <f t="shared" si="3"/>
        <v>0</v>
      </c>
      <c r="M31" s="32" t="s">
        <v>92</v>
      </c>
      <c r="N31" s="27">
        <f t="shared" si="4"/>
        <v>0</v>
      </c>
    </row>
    <row r="32" spans="1:14" s="16" customFormat="1" ht="12.75">
      <c r="A32" s="16">
        <f t="shared" si="2"/>
        <v>28</v>
      </c>
      <c r="B32" s="27"/>
      <c r="C32" s="27"/>
      <c r="D32" s="32"/>
      <c r="E32" s="32"/>
      <c r="F32" s="32"/>
      <c r="G32" s="32"/>
      <c r="H32" s="32"/>
      <c r="I32" s="32"/>
      <c r="J32" s="27"/>
      <c r="K32" s="27" t="s">
        <v>91</v>
      </c>
      <c r="L32" s="27">
        <f t="shared" si="3"/>
        <v>0</v>
      </c>
      <c r="M32" s="32" t="s">
        <v>92</v>
      </c>
      <c r="N32" s="27">
        <f t="shared" si="4"/>
        <v>0</v>
      </c>
    </row>
    <row r="33" spans="1:14" s="16" customFormat="1" ht="12.75">
      <c r="A33" s="16">
        <f t="shared" si="2"/>
        <v>29</v>
      </c>
      <c r="B33" s="27"/>
      <c r="C33" s="27"/>
      <c r="D33" s="32"/>
      <c r="E33" s="32"/>
      <c r="F33" s="32"/>
      <c r="G33" s="32"/>
      <c r="H33" s="32"/>
      <c r="I33" s="32"/>
      <c r="J33" s="27"/>
      <c r="K33" s="27" t="s">
        <v>91</v>
      </c>
      <c r="L33" s="27">
        <f t="shared" si="3"/>
        <v>0</v>
      </c>
      <c r="M33" s="32" t="s">
        <v>92</v>
      </c>
      <c r="N33" s="27">
        <f t="shared" si="4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L40" sqref="L40"/>
    </sheetView>
  </sheetViews>
  <sheetFormatPr defaultColWidth="9.140625" defaultRowHeight="12.75"/>
  <cols>
    <col min="3" max="3" width="16.57421875" style="0" customWidth="1"/>
    <col min="11" max="11" width="13.7109375" style="0" customWidth="1"/>
  </cols>
  <sheetData>
    <row r="1" spans="1:4" ht="12.75">
      <c r="A1" s="19"/>
      <c r="B1" s="9" t="s">
        <v>55</v>
      </c>
      <c r="D1" s="14"/>
    </row>
    <row r="2" spans="1:10" ht="12.75">
      <c r="A2" s="19"/>
      <c r="D2" s="20"/>
      <c r="E2" s="1" t="s">
        <v>40</v>
      </c>
      <c r="F2" s="1"/>
      <c r="G2" s="1"/>
      <c r="H2" s="1"/>
      <c r="I2" s="1"/>
      <c r="J2" s="1"/>
    </row>
    <row r="3" spans="1:10" ht="12.75">
      <c r="A3" s="21" t="s">
        <v>41</v>
      </c>
      <c r="B3" s="1" t="s">
        <v>42</v>
      </c>
      <c r="D3" s="20" t="s">
        <v>43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</row>
    <row r="4" spans="1:12" ht="12.75">
      <c r="A4" s="19">
        <v>1</v>
      </c>
      <c r="B4" t="s">
        <v>49</v>
      </c>
      <c r="D4" s="14" t="s">
        <v>44</v>
      </c>
      <c r="E4" s="10">
        <v>158.44</v>
      </c>
      <c r="F4" s="10">
        <v>164.22</v>
      </c>
      <c r="G4" s="11"/>
      <c r="H4" s="10"/>
      <c r="I4" s="10"/>
      <c r="J4" s="10"/>
      <c r="L4" s="10">
        <f>MAX(E4:J4)</f>
        <v>164.22</v>
      </c>
    </row>
    <row r="5" spans="1:12" ht="12.75">
      <c r="A5" s="19">
        <v>2</v>
      </c>
      <c r="B5" t="s">
        <v>56</v>
      </c>
      <c r="D5" s="14" t="s">
        <v>44</v>
      </c>
      <c r="E5" s="10">
        <v>161.13</v>
      </c>
      <c r="F5" s="10"/>
      <c r="G5" s="10">
        <v>158.44</v>
      </c>
      <c r="H5" s="10"/>
      <c r="I5" s="10"/>
      <c r="J5" s="10"/>
      <c r="L5" s="10">
        <f aca="true" t="shared" si="0" ref="L5:L36">MAX(E5:J5)</f>
        <v>161.13</v>
      </c>
    </row>
    <row r="6" spans="1:12" ht="12.75">
      <c r="A6" s="19">
        <v>3</v>
      </c>
      <c r="B6" t="s">
        <v>57</v>
      </c>
      <c r="D6" s="14" t="s">
        <v>44</v>
      </c>
      <c r="E6" s="10"/>
      <c r="F6" s="10">
        <v>157.77</v>
      </c>
      <c r="G6" s="10"/>
      <c r="H6" s="10"/>
      <c r="I6" s="10">
        <v>173.52</v>
      </c>
      <c r="J6" s="10">
        <v>171.25</v>
      </c>
      <c r="L6" s="10">
        <f t="shared" si="0"/>
        <v>173.52</v>
      </c>
    </row>
    <row r="7" spans="1:12" ht="12.75">
      <c r="A7" s="19">
        <v>4</v>
      </c>
      <c r="B7" t="s">
        <v>58</v>
      </c>
      <c r="D7" s="14" t="s">
        <v>44</v>
      </c>
      <c r="E7" s="10">
        <v>151.19</v>
      </c>
      <c r="F7" s="10"/>
      <c r="G7" s="10">
        <v>150.56</v>
      </c>
      <c r="H7" s="10">
        <v>159.57</v>
      </c>
      <c r="I7" s="10"/>
      <c r="J7" s="10"/>
      <c r="L7" s="10">
        <f t="shared" si="0"/>
        <v>159.57</v>
      </c>
    </row>
    <row r="8" spans="1:12" ht="12.75">
      <c r="A8" s="19">
        <v>5</v>
      </c>
      <c r="B8" t="s">
        <v>31</v>
      </c>
      <c r="D8" s="14" t="s">
        <v>44</v>
      </c>
      <c r="E8" s="10"/>
      <c r="F8" s="10"/>
      <c r="G8" s="10">
        <v>167.69</v>
      </c>
      <c r="H8" s="10">
        <v>170.9</v>
      </c>
      <c r="I8" s="10">
        <v>178.9</v>
      </c>
      <c r="J8" s="10"/>
      <c r="L8" s="10">
        <f t="shared" si="0"/>
        <v>178.9</v>
      </c>
    </row>
    <row r="9" spans="1:12" ht="12.75">
      <c r="A9" s="19">
        <v>6</v>
      </c>
      <c r="B9" t="s">
        <v>59</v>
      </c>
      <c r="D9" s="14" t="s">
        <v>44</v>
      </c>
      <c r="E9" s="10">
        <v>156.97</v>
      </c>
      <c r="F9" s="10"/>
      <c r="G9" s="10">
        <v>166.37</v>
      </c>
      <c r="H9" s="10"/>
      <c r="I9" s="10"/>
      <c r="J9" s="10"/>
      <c r="L9" s="10">
        <f t="shared" si="0"/>
        <v>166.37</v>
      </c>
    </row>
    <row r="10" spans="1:12" ht="12.75">
      <c r="A10" s="19">
        <v>7</v>
      </c>
      <c r="B10" t="s">
        <v>21</v>
      </c>
      <c r="D10" s="14" t="s">
        <v>44</v>
      </c>
      <c r="E10" s="10">
        <v>166.07</v>
      </c>
      <c r="F10" s="10">
        <v>162.07</v>
      </c>
      <c r="G10" s="10"/>
      <c r="H10" s="10"/>
      <c r="I10" s="10"/>
      <c r="J10" s="10">
        <v>172.32</v>
      </c>
      <c r="L10" s="10">
        <f t="shared" si="0"/>
        <v>172.32</v>
      </c>
    </row>
    <row r="11" spans="1:12" ht="12.75">
      <c r="A11" s="19">
        <v>8</v>
      </c>
      <c r="B11" t="s">
        <v>60</v>
      </c>
      <c r="D11" s="14" t="s">
        <v>44</v>
      </c>
      <c r="E11" s="10">
        <v>139.41</v>
      </c>
      <c r="F11" s="10">
        <v>149.15</v>
      </c>
      <c r="G11" s="10">
        <v>147.26</v>
      </c>
      <c r="H11" s="10"/>
      <c r="I11" s="10"/>
      <c r="J11" s="10">
        <v>150.64</v>
      </c>
      <c r="L11" s="10">
        <f t="shared" si="0"/>
        <v>150.64</v>
      </c>
    </row>
    <row r="12" spans="1:12" ht="12.75">
      <c r="A12" s="19">
        <v>9</v>
      </c>
      <c r="B12" t="s">
        <v>61</v>
      </c>
      <c r="D12" s="14" t="s">
        <v>44</v>
      </c>
      <c r="E12" s="10">
        <v>137.48</v>
      </c>
      <c r="F12" s="10"/>
      <c r="G12" s="10">
        <v>150.08</v>
      </c>
      <c r="H12" s="10"/>
      <c r="I12" s="10"/>
      <c r="J12" s="10"/>
      <c r="L12" s="10">
        <f t="shared" si="0"/>
        <v>150.08</v>
      </c>
    </row>
    <row r="13" spans="1:12" ht="12.75">
      <c r="A13" s="19">
        <v>10</v>
      </c>
      <c r="B13" s="12" t="s">
        <v>69</v>
      </c>
      <c r="D13" s="14"/>
      <c r="E13" s="10"/>
      <c r="F13" s="10"/>
      <c r="G13" s="10"/>
      <c r="H13" s="10"/>
      <c r="I13" s="10"/>
      <c r="J13" s="10"/>
      <c r="L13" s="10"/>
    </row>
    <row r="14" spans="1:12" ht="12.75">
      <c r="A14" s="19">
        <v>11</v>
      </c>
      <c r="B14" s="12" t="s">
        <v>69</v>
      </c>
      <c r="D14" s="14"/>
      <c r="E14" s="10"/>
      <c r="F14" s="10"/>
      <c r="G14" s="10"/>
      <c r="H14" s="10"/>
      <c r="I14" s="10"/>
      <c r="J14" s="10"/>
      <c r="L14" s="10"/>
    </row>
    <row r="15" spans="1:12" ht="12.75">
      <c r="A15" s="19">
        <v>12</v>
      </c>
      <c r="B15" t="s">
        <v>30</v>
      </c>
      <c r="D15" s="14" t="s">
        <v>45</v>
      </c>
      <c r="E15" s="10">
        <v>150.7</v>
      </c>
      <c r="F15" s="10"/>
      <c r="G15" s="10"/>
      <c r="H15" s="10"/>
      <c r="I15" s="10">
        <v>152.04</v>
      </c>
      <c r="J15" s="10"/>
      <c r="L15" s="10">
        <f t="shared" si="0"/>
        <v>152.04</v>
      </c>
    </row>
    <row r="16" spans="1:12" ht="12.75">
      <c r="A16" s="19">
        <v>13</v>
      </c>
      <c r="B16" t="s">
        <v>31</v>
      </c>
      <c r="D16" s="14" t="s">
        <v>45</v>
      </c>
      <c r="E16" s="10"/>
      <c r="F16" s="10">
        <v>192.4</v>
      </c>
      <c r="G16" s="10">
        <v>192.17</v>
      </c>
      <c r="H16" s="10"/>
      <c r="I16" s="10">
        <v>193.99</v>
      </c>
      <c r="J16" s="10"/>
      <c r="L16" s="10">
        <f t="shared" si="0"/>
        <v>193.99</v>
      </c>
    </row>
    <row r="17" spans="1:12" ht="12.75">
      <c r="A17" s="19">
        <v>14</v>
      </c>
      <c r="B17" t="s">
        <v>35</v>
      </c>
      <c r="D17" s="14" t="s">
        <v>45</v>
      </c>
      <c r="E17" s="10">
        <v>206.46</v>
      </c>
      <c r="F17" s="10"/>
      <c r="G17" s="10">
        <v>206.46</v>
      </c>
      <c r="H17" s="10"/>
      <c r="I17" s="10">
        <v>210</v>
      </c>
      <c r="J17" s="10"/>
      <c r="L17" s="10">
        <f t="shared" si="0"/>
        <v>210</v>
      </c>
    </row>
    <row r="18" spans="1:12" ht="12.75">
      <c r="A18" s="19">
        <v>15</v>
      </c>
      <c r="B18" t="s">
        <v>38</v>
      </c>
      <c r="D18" s="14" t="s">
        <v>45</v>
      </c>
      <c r="E18" s="10">
        <v>168.96</v>
      </c>
      <c r="F18" s="10"/>
      <c r="G18" s="10"/>
      <c r="H18" s="10"/>
      <c r="I18" s="10"/>
      <c r="J18" s="10"/>
      <c r="L18" s="10">
        <f t="shared" si="0"/>
        <v>168.96</v>
      </c>
    </row>
    <row r="19" spans="1:12" ht="12.75">
      <c r="A19" s="19">
        <v>16</v>
      </c>
      <c r="B19" t="s">
        <v>62</v>
      </c>
      <c r="D19" s="14" t="s">
        <v>45</v>
      </c>
      <c r="E19" s="10">
        <v>213.83</v>
      </c>
      <c r="F19" s="10">
        <v>216.44</v>
      </c>
      <c r="G19" s="10"/>
      <c r="H19" s="10"/>
      <c r="I19" s="10"/>
      <c r="J19" s="10"/>
      <c r="L19" s="10">
        <f t="shared" si="0"/>
        <v>216.44</v>
      </c>
    </row>
    <row r="20" spans="1:12" ht="12.75">
      <c r="A20" s="19">
        <v>17</v>
      </c>
      <c r="B20" t="s">
        <v>57</v>
      </c>
      <c r="D20" s="14" t="s">
        <v>45</v>
      </c>
      <c r="E20" s="10">
        <v>213.43</v>
      </c>
      <c r="F20" s="10"/>
      <c r="G20" s="10">
        <v>218.98</v>
      </c>
      <c r="H20" s="10"/>
      <c r="I20" s="10"/>
      <c r="J20" s="10"/>
      <c r="L20" s="10">
        <f t="shared" si="0"/>
        <v>218.98</v>
      </c>
    </row>
    <row r="21" spans="1:12" ht="12.75">
      <c r="A21" s="19">
        <v>18</v>
      </c>
      <c r="B21" t="s">
        <v>63</v>
      </c>
      <c r="D21" s="14" t="s">
        <v>45</v>
      </c>
      <c r="E21" s="10">
        <v>205.69</v>
      </c>
      <c r="F21" s="10"/>
      <c r="G21" s="10">
        <v>207.57</v>
      </c>
      <c r="H21" s="10"/>
      <c r="I21" s="10"/>
      <c r="J21" s="10"/>
      <c r="L21" s="10">
        <f t="shared" si="0"/>
        <v>207.57</v>
      </c>
    </row>
    <row r="22" spans="1:12" ht="12.75">
      <c r="A22" s="19">
        <v>19</v>
      </c>
      <c r="B22" t="s">
        <v>29</v>
      </c>
      <c r="D22" s="14" t="s">
        <v>45</v>
      </c>
      <c r="E22" s="10"/>
      <c r="F22" s="10"/>
      <c r="G22" s="10">
        <v>160.18</v>
      </c>
      <c r="H22" s="10">
        <v>165.42</v>
      </c>
      <c r="I22" s="10"/>
      <c r="J22" s="10"/>
      <c r="L22" s="10">
        <f t="shared" si="0"/>
        <v>165.42</v>
      </c>
    </row>
    <row r="23" spans="1:12" ht="12.75">
      <c r="A23" s="19">
        <v>20</v>
      </c>
      <c r="B23" t="s">
        <v>32</v>
      </c>
      <c r="D23" s="14" t="s">
        <v>45</v>
      </c>
      <c r="E23" s="10">
        <v>205.25</v>
      </c>
      <c r="F23" s="10"/>
      <c r="G23" s="10"/>
      <c r="H23" s="10"/>
      <c r="I23" s="10"/>
      <c r="J23" s="10">
        <v>207.18</v>
      </c>
      <c r="L23" s="10">
        <f t="shared" si="0"/>
        <v>207.18</v>
      </c>
    </row>
    <row r="24" spans="1:12" ht="12.75">
      <c r="A24" s="19">
        <v>21</v>
      </c>
      <c r="B24" t="s">
        <v>64</v>
      </c>
      <c r="D24" s="14" t="s">
        <v>45</v>
      </c>
      <c r="E24" s="10">
        <v>138.53</v>
      </c>
      <c r="F24" s="10"/>
      <c r="G24" s="10">
        <v>141.99</v>
      </c>
      <c r="H24" s="10">
        <v>140.34</v>
      </c>
      <c r="I24" s="10">
        <v>142.35</v>
      </c>
      <c r="J24" s="10">
        <v>132.21</v>
      </c>
      <c r="L24" s="10">
        <f t="shared" si="0"/>
        <v>142.35</v>
      </c>
    </row>
    <row r="25" spans="1:12" ht="12.75">
      <c r="A25" s="19">
        <v>22</v>
      </c>
      <c r="B25" t="s">
        <v>65</v>
      </c>
      <c r="D25" s="14" t="s">
        <v>45</v>
      </c>
      <c r="E25" s="10">
        <v>152.97</v>
      </c>
      <c r="F25" s="10">
        <v>151.9</v>
      </c>
      <c r="G25" s="10">
        <v>158.18</v>
      </c>
      <c r="H25" s="10"/>
      <c r="I25" s="10">
        <v>157.21</v>
      </c>
      <c r="J25" s="10"/>
      <c r="L25" s="10">
        <f t="shared" si="0"/>
        <v>158.18</v>
      </c>
    </row>
    <row r="26" spans="1:12" ht="12.75">
      <c r="A26" s="19">
        <v>23</v>
      </c>
      <c r="B26" t="s">
        <v>66</v>
      </c>
      <c r="D26" s="14" t="s">
        <v>45</v>
      </c>
      <c r="E26" s="10"/>
      <c r="F26" s="10">
        <v>148.05</v>
      </c>
      <c r="G26" s="10">
        <v>173.28</v>
      </c>
      <c r="H26" s="10">
        <v>178.62</v>
      </c>
      <c r="I26" s="10"/>
      <c r="J26" s="10">
        <v>170.16</v>
      </c>
      <c r="L26" s="10">
        <f t="shared" si="0"/>
        <v>178.62</v>
      </c>
    </row>
    <row r="27" spans="1:12" ht="12.75">
      <c r="A27" s="19">
        <v>24</v>
      </c>
      <c r="B27" t="s">
        <v>47</v>
      </c>
      <c r="D27" s="14" t="s">
        <v>45</v>
      </c>
      <c r="E27" s="10">
        <v>136.57</v>
      </c>
      <c r="F27" s="10"/>
      <c r="G27" s="10">
        <v>130.88</v>
      </c>
      <c r="H27" s="10"/>
      <c r="I27" s="10"/>
      <c r="J27" s="10"/>
      <c r="L27" s="10">
        <f t="shared" si="0"/>
        <v>136.57</v>
      </c>
    </row>
    <row r="28" spans="1:12" ht="12.75">
      <c r="A28" s="19">
        <v>25</v>
      </c>
      <c r="B28" t="s">
        <v>22</v>
      </c>
      <c r="D28" s="14" t="s">
        <v>45</v>
      </c>
      <c r="E28" s="10">
        <v>208.56</v>
      </c>
      <c r="F28" s="10"/>
      <c r="G28" s="10"/>
      <c r="H28" s="10"/>
      <c r="I28" s="10">
        <v>209.59</v>
      </c>
      <c r="J28" s="10"/>
      <c r="L28" s="10">
        <f t="shared" si="0"/>
        <v>209.59</v>
      </c>
    </row>
    <row r="29" spans="1:12" ht="12.75">
      <c r="A29" s="19">
        <v>26</v>
      </c>
      <c r="B29" t="s">
        <v>27</v>
      </c>
      <c r="D29" s="14" t="s">
        <v>45</v>
      </c>
      <c r="E29" s="10">
        <v>200.07</v>
      </c>
      <c r="F29" s="10"/>
      <c r="G29" s="10">
        <v>208.26</v>
      </c>
      <c r="H29" s="10"/>
      <c r="I29" s="10"/>
      <c r="J29" s="10"/>
      <c r="L29" s="10">
        <f t="shared" si="0"/>
        <v>208.26</v>
      </c>
    </row>
    <row r="30" spans="1:12" ht="12.75">
      <c r="A30" s="19">
        <v>27</v>
      </c>
      <c r="B30" t="s">
        <v>67</v>
      </c>
      <c r="D30" s="14" t="s">
        <v>45</v>
      </c>
      <c r="E30" s="10"/>
      <c r="F30" s="10">
        <v>188.21</v>
      </c>
      <c r="G30" s="10"/>
      <c r="H30" s="10">
        <v>200.85</v>
      </c>
      <c r="I30" s="10"/>
      <c r="J30" s="10"/>
      <c r="L30" s="10">
        <f t="shared" si="0"/>
        <v>200.85</v>
      </c>
    </row>
    <row r="31" spans="1:12" ht="12.75">
      <c r="A31" s="19">
        <v>28</v>
      </c>
      <c r="B31" t="s">
        <v>46</v>
      </c>
      <c r="D31" s="14" t="s">
        <v>45</v>
      </c>
      <c r="E31" s="10"/>
      <c r="F31" s="10">
        <v>213.21</v>
      </c>
      <c r="G31" s="10">
        <v>220.95</v>
      </c>
      <c r="H31" s="10"/>
      <c r="I31" s="10"/>
      <c r="J31" s="10"/>
      <c r="L31" s="10">
        <f t="shared" si="0"/>
        <v>220.95</v>
      </c>
    </row>
    <row r="32" spans="1:12" ht="12.75">
      <c r="A32" s="19">
        <v>29</v>
      </c>
      <c r="B32" t="s">
        <v>24</v>
      </c>
      <c r="D32" s="14" t="s">
        <v>45</v>
      </c>
      <c r="E32" s="10">
        <v>198.57</v>
      </c>
      <c r="F32" s="10"/>
      <c r="G32" s="10"/>
      <c r="H32" s="10"/>
      <c r="I32" s="10"/>
      <c r="J32" s="10"/>
      <c r="L32" s="10">
        <f t="shared" si="0"/>
        <v>198.57</v>
      </c>
    </row>
    <row r="33" spans="1:12" ht="12.75">
      <c r="A33" s="19">
        <v>30</v>
      </c>
      <c r="B33" t="s">
        <v>48</v>
      </c>
      <c r="D33" s="14" t="s">
        <v>45</v>
      </c>
      <c r="E33" s="10">
        <v>146.64</v>
      </c>
      <c r="F33" s="10"/>
      <c r="G33" s="10"/>
      <c r="H33" s="10"/>
      <c r="I33" s="10"/>
      <c r="J33" s="10">
        <v>149.7</v>
      </c>
      <c r="L33" s="10">
        <f t="shared" si="0"/>
        <v>149.7</v>
      </c>
    </row>
    <row r="34" spans="1:12" ht="12.75">
      <c r="A34" s="19">
        <v>31</v>
      </c>
      <c r="B34" t="s">
        <v>68</v>
      </c>
      <c r="D34" s="14" t="s">
        <v>45</v>
      </c>
      <c r="E34" s="10"/>
      <c r="F34" s="10">
        <v>188.84</v>
      </c>
      <c r="G34" s="10"/>
      <c r="H34" s="10">
        <v>189.76</v>
      </c>
      <c r="I34" s="10"/>
      <c r="J34" s="10">
        <v>196.45</v>
      </c>
      <c r="L34" s="10">
        <f t="shared" si="0"/>
        <v>196.45</v>
      </c>
    </row>
    <row r="35" spans="1:12" ht="12.75">
      <c r="A35" s="19">
        <v>32</v>
      </c>
      <c r="B35" t="s">
        <v>39</v>
      </c>
      <c r="D35" s="14" t="s">
        <v>45</v>
      </c>
      <c r="E35" s="10">
        <v>145.43</v>
      </c>
      <c r="F35" s="10"/>
      <c r="G35" s="10">
        <v>147.58</v>
      </c>
      <c r="H35" s="10"/>
      <c r="I35" s="10"/>
      <c r="J35" s="10"/>
      <c r="L35" s="10">
        <f t="shared" si="0"/>
        <v>147.58</v>
      </c>
    </row>
    <row r="36" spans="1:12" ht="12.75">
      <c r="A36" s="19">
        <v>33</v>
      </c>
      <c r="B36" t="s">
        <v>26</v>
      </c>
      <c r="D36" s="14" t="s">
        <v>45</v>
      </c>
      <c r="E36" s="10">
        <v>159.13</v>
      </c>
      <c r="F36" s="10">
        <v>165.95</v>
      </c>
      <c r="G36" s="10"/>
      <c r="H36" s="10">
        <v>166.4</v>
      </c>
      <c r="I36" s="10"/>
      <c r="J36" s="10">
        <v>173.9</v>
      </c>
      <c r="L36" s="10">
        <f t="shared" si="0"/>
        <v>173.9</v>
      </c>
    </row>
    <row r="38" spans="1:12" ht="12.75">
      <c r="A38" s="14"/>
      <c r="B38" s="14"/>
      <c r="C38" s="9" t="s">
        <v>50</v>
      </c>
      <c r="D38" s="9" t="s">
        <v>34</v>
      </c>
      <c r="H38" s="14"/>
      <c r="I38" s="14"/>
      <c r="J38" s="9" t="s">
        <v>53</v>
      </c>
      <c r="L38" s="9" t="s">
        <v>34</v>
      </c>
    </row>
    <row r="39" spans="1:9" ht="12.75">
      <c r="A39" s="14"/>
      <c r="B39" s="14"/>
      <c r="H39" s="14"/>
      <c r="I39" s="14"/>
    </row>
    <row r="40" spans="1:13" ht="12.75">
      <c r="A40" s="14" t="s">
        <v>51</v>
      </c>
      <c r="B40" s="14" t="s">
        <v>41</v>
      </c>
      <c r="C40" t="s">
        <v>1</v>
      </c>
      <c r="E40" t="s">
        <v>43</v>
      </c>
      <c r="F40" t="s">
        <v>52</v>
      </c>
      <c r="H40" s="14" t="s">
        <v>51</v>
      </c>
      <c r="I40" s="14" t="s">
        <v>41</v>
      </c>
      <c r="J40" t="s">
        <v>1</v>
      </c>
      <c r="L40" s="14" t="s">
        <v>43</v>
      </c>
      <c r="M40" t="s">
        <v>20</v>
      </c>
    </row>
    <row r="41" spans="1:9" ht="12.75">
      <c r="A41" s="14"/>
      <c r="B41" s="14"/>
      <c r="H41" s="14"/>
      <c r="I41" s="14"/>
    </row>
    <row r="42" spans="1:13" ht="12.75">
      <c r="A42" s="14">
        <v>1</v>
      </c>
      <c r="B42" s="19">
        <v>5</v>
      </c>
      <c r="C42" t="s">
        <v>31</v>
      </c>
      <c r="E42" s="14" t="s">
        <v>44</v>
      </c>
      <c r="F42" s="10">
        <v>178.9</v>
      </c>
      <c r="H42" s="14">
        <v>1</v>
      </c>
      <c r="I42" s="14">
        <v>28</v>
      </c>
      <c r="J42" t="s">
        <v>46</v>
      </c>
      <c r="L42" s="14" t="s">
        <v>45</v>
      </c>
      <c r="M42" s="10">
        <v>220.95</v>
      </c>
    </row>
    <row r="43" spans="1:13" ht="12.75">
      <c r="A43" s="14">
        <v>2</v>
      </c>
      <c r="B43" s="19">
        <v>3</v>
      </c>
      <c r="C43" t="s">
        <v>57</v>
      </c>
      <c r="E43" s="14" t="s">
        <v>44</v>
      </c>
      <c r="F43" s="10">
        <v>173.52</v>
      </c>
      <c r="H43" s="14">
        <v>2</v>
      </c>
      <c r="I43" s="14">
        <v>17</v>
      </c>
      <c r="J43" t="s">
        <v>57</v>
      </c>
      <c r="L43" s="14" t="s">
        <v>45</v>
      </c>
      <c r="M43" s="10">
        <v>218.98</v>
      </c>
    </row>
    <row r="44" spans="1:13" ht="12.75">
      <c r="A44" s="14">
        <v>3</v>
      </c>
      <c r="B44" s="19">
        <v>7</v>
      </c>
      <c r="C44" t="s">
        <v>21</v>
      </c>
      <c r="E44" s="14" t="s">
        <v>44</v>
      </c>
      <c r="F44" s="10">
        <v>172.32</v>
      </c>
      <c r="H44" s="14">
        <v>3</v>
      </c>
      <c r="I44" s="14">
        <v>16</v>
      </c>
      <c r="J44" t="s">
        <v>62</v>
      </c>
      <c r="L44" s="14" t="s">
        <v>45</v>
      </c>
      <c r="M44" s="10">
        <v>216.44</v>
      </c>
    </row>
    <row r="45" spans="1:13" ht="12.75">
      <c r="A45" s="14">
        <v>4</v>
      </c>
      <c r="B45" s="19">
        <v>6</v>
      </c>
      <c r="C45" t="s">
        <v>59</v>
      </c>
      <c r="E45" s="14" t="s">
        <v>44</v>
      </c>
      <c r="F45" s="10">
        <v>166.37</v>
      </c>
      <c r="H45" s="14">
        <v>4</v>
      </c>
      <c r="I45" s="14">
        <v>14</v>
      </c>
      <c r="J45" t="s">
        <v>35</v>
      </c>
      <c r="L45" s="14" t="s">
        <v>45</v>
      </c>
      <c r="M45" s="10">
        <v>210</v>
      </c>
    </row>
    <row r="46" spans="1:13" ht="12.75">
      <c r="A46" s="14">
        <v>5</v>
      </c>
      <c r="B46" s="19">
        <v>1</v>
      </c>
      <c r="C46" t="s">
        <v>49</v>
      </c>
      <c r="E46" s="14" t="s">
        <v>44</v>
      </c>
      <c r="F46" s="10">
        <v>164.22</v>
      </c>
      <c r="H46" s="14">
        <v>5</v>
      </c>
      <c r="I46" s="14">
        <v>25</v>
      </c>
      <c r="J46" t="s">
        <v>22</v>
      </c>
      <c r="L46" s="14" t="s">
        <v>45</v>
      </c>
      <c r="M46" s="10">
        <v>209.59</v>
      </c>
    </row>
    <row r="47" spans="1:13" ht="12.75">
      <c r="A47" s="14">
        <v>6</v>
      </c>
      <c r="B47" s="19">
        <v>2</v>
      </c>
      <c r="C47" t="s">
        <v>56</v>
      </c>
      <c r="E47" s="14" t="s">
        <v>44</v>
      </c>
      <c r="F47" s="10">
        <v>161.13</v>
      </c>
      <c r="H47" s="14">
        <v>6</v>
      </c>
      <c r="I47" s="14">
        <v>26</v>
      </c>
      <c r="J47" t="s">
        <v>27</v>
      </c>
      <c r="L47" s="14" t="s">
        <v>45</v>
      </c>
      <c r="M47" s="10">
        <v>208.26</v>
      </c>
    </row>
    <row r="48" spans="1:13" ht="12.75">
      <c r="A48" s="14">
        <v>7</v>
      </c>
      <c r="B48" s="19">
        <v>4</v>
      </c>
      <c r="C48" t="s">
        <v>58</v>
      </c>
      <c r="E48" s="14" t="s">
        <v>44</v>
      </c>
      <c r="F48" s="10">
        <v>159.57</v>
      </c>
      <c r="H48" s="14">
        <v>7</v>
      </c>
      <c r="I48" s="14">
        <v>18</v>
      </c>
      <c r="J48" t="s">
        <v>63</v>
      </c>
      <c r="L48" s="14" t="s">
        <v>45</v>
      </c>
      <c r="M48" s="10">
        <v>207.57</v>
      </c>
    </row>
    <row r="49" spans="1:13" ht="12.75">
      <c r="A49" s="14">
        <v>8</v>
      </c>
      <c r="B49" s="19">
        <v>8</v>
      </c>
      <c r="C49" t="s">
        <v>60</v>
      </c>
      <c r="E49" s="14" t="s">
        <v>44</v>
      </c>
      <c r="F49" s="10">
        <v>150.64</v>
      </c>
      <c r="H49" s="14">
        <v>8</v>
      </c>
      <c r="I49" s="14">
        <v>20</v>
      </c>
      <c r="J49" t="s">
        <v>32</v>
      </c>
      <c r="L49" s="14" t="s">
        <v>45</v>
      </c>
      <c r="M49" s="10">
        <v>207.18</v>
      </c>
    </row>
    <row r="50" spans="1:13" ht="12.75">
      <c r="A50" s="14">
        <v>9</v>
      </c>
      <c r="B50" s="19">
        <v>9</v>
      </c>
      <c r="C50" t="s">
        <v>61</v>
      </c>
      <c r="E50" s="14" t="s">
        <v>44</v>
      </c>
      <c r="F50" s="10">
        <v>150.08</v>
      </c>
      <c r="H50" s="14">
        <v>9</v>
      </c>
      <c r="I50" s="14">
        <v>27</v>
      </c>
      <c r="J50" t="s">
        <v>67</v>
      </c>
      <c r="L50" s="14" t="s">
        <v>45</v>
      </c>
      <c r="M50" s="10">
        <v>200.85</v>
      </c>
    </row>
    <row r="51" spans="1:13" ht="12.75">
      <c r="A51" s="14"/>
      <c r="B51" s="14"/>
      <c r="F51" s="10"/>
      <c r="H51" s="14">
        <v>10</v>
      </c>
      <c r="I51" s="14">
        <v>29</v>
      </c>
      <c r="J51" t="s">
        <v>24</v>
      </c>
      <c r="L51" s="14" t="s">
        <v>45</v>
      </c>
      <c r="M51" s="10">
        <v>198.57</v>
      </c>
    </row>
    <row r="52" spans="1:13" ht="12.75">
      <c r="A52" s="14"/>
      <c r="B52" s="14"/>
      <c r="F52" s="10"/>
      <c r="H52" s="14">
        <v>11</v>
      </c>
      <c r="I52" s="14">
        <v>31</v>
      </c>
      <c r="J52" t="s">
        <v>68</v>
      </c>
      <c r="L52" s="14" t="s">
        <v>45</v>
      </c>
      <c r="M52" s="10">
        <v>196.45</v>
      </c>
    </row>
    <row r="53" spans="1:13" ht="12.75">
      <c r="A53" s="14"/>
      <c r="B53" s="14"/>
      <c r="F53" s="10"/>
      <c r="H53" s="14">
        <v>12</v>
      </c>
      <c r="I53" s="14">
        <v>13</v>
      </c>
      <c r="J53" t="s">
        <v>31</v>
      </c>
      <c r="L53" s="14" t="s">
        <v>45</v>
      </c>
      <c r="M53" s="10">
        <v>193.99</v>
      </c>
    </row>
    <row r="54" spans="1:13" ht="12.75">
      <c r="A54" s="14"/>
      <c r="B54" s="14"/>
      <c r="F54" s="10"/>
      <c r="H54" s="14">
        <v>13</v>
      </c>
      <c r="I54" s="14">
        <v>23</v>
      </c>
      <c r="J54" t="s">
        <v>70</v>
      </c>
      <c r="L54" s="14" t="s">
        <v>45</v>
      </c>
      <c r="M54" s="10">
        <v>178.62</v>
      </c>
    </row>
    <row r="55" spans="1:13" ht="12.75">
      <c r="A55" s="14"/>
      <c r="B55" s="14"/>
      <c r="F55" s="10"/>
      <c r="H55" s="14">
        <v>14</v>
      </c>
      <c r="I55" s="14">
        <v>33</v>
      </c>
      <c r="J55" t="s">
        <v>26</v>
      </c>
      <c r="L55" s="14" t="s">
        <v>45</v>
      </c>
      <c r="M55" s="10">
        <v>173.9</v>
      </c>
    </row>
    <row r="56" spans="8:13" ht="12.75">
      <c r="H56" s="14">
        <v>15</v>
      </c>
      <c r="I56" s="14">
        <v>15</v>
      </c>
      <c r="J56" t="s">
        <v>38</v>
      </c>
      <c r="L56" s="14" t="s">
        <v>45</v>
      </c>
      <c r="M56" s="10">
        <v>168.96</v>
      </c>
    </row>
    <row r="57" spans="8:13" ht="12.75">
      <c r="H57" s="14">
        <v>16</v>
      </c>
      <c r="I57" s="14">
        <v>19</v>
      </c>
      <c r="J57" t="s">
        <v>29</v>
      </c>
      <c r="L57" s="14" t="s">
        <v>45</v>
      </c>
      <c r="M57" s="10">
        <v>165.42</v>
      </c>
    </row>
    <row r="58" spans="8:13" ht="12.75">
      <c r="H58" s="14">
        <v>17</v>
      </c>
      <c r="I58" s="14">
        <v>22</v>
      </c>
      <c r="J58" t="s">
        <v>65</v>
      </c>
      <c r="L58" s="14" t="s">
        <v>45</v>
      </c>
      <c r="M58" s="10">
        <v>158.18</v>
      </c>
    </row>
    <row r="59" spans="8:13" ht="12.75">
      <c r="H59" s="14">
        <v>18</v>
      </c>
      <c r="I59" s="14">
        <v>12</v>
      </c>
      <c r="J59" t="s">
        <v>30</v>
      </c>
      <c r="L59" s="14" t="s">
        <v>45</v>
      </c>
      <c r="M59" s="10">
        <v>152.04</v>
      </c>
    </row>
    <row r="60" spans="8:13" ht="12.75">
      <c r="H60" s="14">
        <v>19</v>
      </c>
      <c r="I60" s="14">
        <v>30</v>
      </c>
      <c r="J60" t="s">
        <v>48</v>
      </c>
      <c r="L60" s="14" t="s">
        <v>45</v>
      </c>
      <c r="M60" s="10">
        <v>149.7</v>
      </c>
    </row>
    <row r="61" spans="8:13" ht="12.75">
      <c r="H61" s="14">
        <v>20</v>
      </c>
      <c r="I61" s="14">
        <v>32</v>
      </c>
      <c r="J61" t="s">
        <v>39</v>
      </c>
      <c r="L61" s="14" t="s">
        <v>45</v>
      </c>
      <c r="M61" s="10">
        <v>147.58</v>
      </c>
    </row>
    <row r="62" spans="8:13" ht="12.75">
      <c r="H62" s="14">
        <v>21</v>
      </c>
      <c r="I62" s="14">
        <v>21</v>
      </c>
      <c r="J62" t="s">
        <v>64</v>
      </c>
      <c r="L62" s="14" t="s">
        <v>45</v>
      </c>
      <c r="M62" s="10">
        <v>142.35</v>
      </c>
    </row>
    <row r="63" spans="8:13" ht="12.75">
      <c r="H63" s="14">
        <v>22</v>
      </c>
      <c r="I63" s="14">
        <v>24</v>
      </c>
      <c r="J63" t="s">
        <v>47</v>
      </c>
      <c r="L63" s="14" t="s">
        <v>45</v>
      </c>
      <c r="M63" s="10">
        <v>136.57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H41"/>
  <sheetViews>
    <sheetView workbookViewId="0" topLeftCell="A1">
      <selection activeCell="A1" sqref="A1:H22"/>
    </sheetView>
  </sheetViews>
  <sheetFormatPr defaultColWidth="9.140625" defaultRowHeight="12.75"/>
  <cols>
    <col min="2" max="2" width="23.7109375" style="0" customWidth="1"/>
    <col min="7" max="7" width="1.8515625" style="0" customWidth="1"/>
  </cols>
  <sheetData>
    <row r="1" ht="12.75">
      <c r="A1" t="s">
        <v>73</v>
      </c>
    </row>
    <row r="3" spans="1:8" ht="12.75">
      <c r="A3" t="s">
        <v>15</v>
      </c>
      <c r="B3" t="s">
        <v>16</v>
      </c>
      <c r="C3" t="s">
        <v>79</v>
      </c>
      <c r="D3" t="s">
        <v>2</v>
      </c>
      <c r="E3" t="s">
        <v>3</v>
      </c>
      <c r="F3" t="s">
        <v>4</v>
      </c>
      <c r="H3" t="s">
        <v>34</v>
      </c>
    </row>
    <row r="5" spans="1:8" ht="12.75">
      <c r="A5">
        <v>1</v>
      </c>
      <c r="B5" t="s">
        <v>24</v>
      </c>
      <c r="D5">
        <v>205.65</v>
      </c>
      <c r="E5">
        <v>196.36</v>
      </c>
      <c r="F5">
        <v>202.03</v>
      </c>
      <c r="H5" t="s">
        <v>8</v>
      </c>
    </row>
    <row r="6" spans="1:8" ht="12.75">
      <c r="A6">
        <v>2</v>
      </c>
      <c r="B6" t="s">
        <v>74</v>
      </c>
      <c r="E6">
        <v>158.7</v>
      </c>
      <c r="H6" t="s">
        <v>13</v>
      </c>
    </row>
    <row r="7" spans="1:8" ht="12.75">
      <c r="A7">
        <v>3</v>
      </c>
      <c r="B7" t="s">
        <v>75</v>
      </c>
      <c r="E7">
        <v>153.07</v>
      </c>
      <c r="H7" t="s">
        <v>14</v>
      </c>
    </row>
    <row r="8" spans="1:8" ht="12.75">
      <c r="A8">
        <v>4</v>
      </c>
      <c r="B8" t="s">
        <v>23</v>
      </c>
      <c r="C8" s="10"/>
      <c r="D8" s="10"/>
      <c r="E8">
        <v>179.6</v>
      </c>
      <c r="H8" t="s">
        <v>13</v>
      </c>
    </row>
    <row r="9" spans="1:8" ht="12.75">
      <c r="A9">
        <v>5</v>
      </c>
      <c r="B9" t="s">
        <v>59</v>
      </c>
      <c r="E9">
        <v>152.43</v>
      </c>
      <c r="H9" t="s">
        <v>14</v>
      </c>
    </row>
    <row r="10" spans="1:8" ht="12.75">
      <c r="A10">
        <v>6</v>
      </c>
      <c r="B10" t="s">
        <v>76</v>
      </c>
      <c r="E10">
        <v>143.46</v>
      </c>
      <c r="H10" t="s">
        <v>14</v>
      </c>
    </row>
    <row r="11" spans="1:8" ht="12.75">
      <c r="A11">
        <v>7</v>
      </c>
      <c r="B11" t="s">
        <v>77</v>
      </c>
      <c r="D11">
        <v>217.75</v>
      </c>
      <c r="E11" s="10">
        <v>210.23</v>
      </c>
      <c r="H11" t="s">
        <v>8</v>
      </c>
    </row>
    <row r="12" spans="1:8" ht="12.75">
      <c r="A12">
        <v>8</v>
      </c>
      <c r="B12" t="s">
        <v>38</v>
      </c>
      <c r="D12">
        <v>177.6</v>
      </c>
      <c r="E12" s="10">
        <v>161.88</v>
      </c>
      <c r="H12" t="s">
        <v>13</v>
      </c>
    </row>
    <row r="13" spans="1:8" ht="12.75">
      <c r="A13">
        <v>9</v>
      </c>
      <c r="B13" t="s">
        <v>22</v>
      </c>
      <c r="D13">
        <v>226.14</v>
      </c>
      <c r="E13">
        <v>219.35</v>
      </c>
      <c r="F13">
        <v>223.57</v>
      </c>
      <c r="H13" t="s">
        <v>8</v>
      </c>
    </row>
    <row r="14" spans="1:8" ht="12.75">
      <c r="A14">
        <v>10</v>
      </c>
      <c r="B14" t="s">
        <v>27</v>
      </c>
      <c r="E14">
        <v>203.94</v>
      </c>
      <c r="F14">
        <v>205.82</v>
      </c>
      <c r="H14" t="s">
        <v>8</v>
      </c>
    </row>
    <row r="15" spans="1:8" ht="12.75">
      <c r="A15">
        <v>11</v>
      </c>
      <c r="B15" t="s">
        <v>29</v>
      </c>
      <c r="D15">
        <v>169.34</v>
      </c>
      <c r="E15">
        <v>162.87</v>
      </c>
      <c r="H15" t="s">
        <v>13</v>
      </c>
    </row>
    <row r="16" spans="1:8" ht="12.75">
      <c r="A16">
        <v>12</v>
      </c>
      <c r="B16" t="s">
        <v>28</v>
      </c>
      <c r="E16" s="10">
        <v>201.52</v>
      </c>
      <c r="H16" t="s">
        <v>8</v>
      </c>
    </row>
    <row r="17" spans="1:8" ht="12.75">
      <c r="A17">
        <v>13</v>
      </c>
      <c r="B17" t="s">
        <v>47</v>
      </c>
      <c r="E17">
        <v>140.13</v>
      </c>
      <c r="H17" t="s">
        <v>14</v>
      </c>
    </row>
    <row r="18" spans="1:8" ht="12.75">
      <c r="A18">
        <v>14</v>
      </c>
      <c r="B18" t="s">
        <v>30</v>
      </c>
      <c r="E18">
        <v>155.19</v>
      </c>
      <c r="H18" t="s">
        <v>14</v>
      </c>
    </row>
    <row r="19" spans="1:8" ht="12.75">
      <c r="A19">
        <v>15</v>
      </c>
      <c r="B19" t="s">
        <v>25</v>
      </c>
      <c r="D19">
        <v>174.03</v>
      </c>
      <c r="E19">
        <v>169.9</v>
      </c>
      <c r="H19" t="s">
        <v>13</v>
      </c>
    </row>
    <row r="20" spans="1:8" ht="12.75">
      <c r="A20">
        <v>16</v>
      </c>
      <c r="B20" t="s">
        <v>39</v>
      </c>
      <c r="E20">
        <v>153.03</v>
      </c>
      <c r="H20" t="s">
        <v>14</v>
      </c>
    </row>
    <row r="21" spans="1:8" ht="12.75">
      <c r="A21">
        <v>17</v>
      </c>
      <c r="B21" t="s">
        <v>78</v>
      </c>
      <c r="D21">
        <v>230.93</v>
      </c>
      <c r="F21">
        <v>216.4</v>
      </c>
      <c r="H21" t="s">
        <v>8</v>
      </c>
    </row>
    <row r="22" spans="1:8" ht="12.75">
      <c r="A22">
        <v>18</v>
      </c>
      <c r="B22" t="s">
        <v>57</v>
      </c>
      <c r="D22">
        <v>220.97</v>
      </c>
      <c r="H22" t="s">
        <v>8</v>
      </c>
    </row>
    <row r="25" spans="3:4" ht="12.75">
      <c r="C25" s="10"/>
      <c r="D25" s="10"/>
    </row>
    <row r="28" ht="12.75">
      <c r="E28" s="10"/>
    </row>
    <row r="29" ht="12.75">
      <c r="E29" s="10"/>
    </row>
    <row r="33" ht="12.75">
      <c r="E33" s="10"/>
    </row>
    <row r="41" ht="12.75">
      <c r="E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19"/>
  <sheetViews>
    <sheetView workbookViewId="0" topLeftCell="A1">
      <selection activeCell="A1" sqref="A1:F19"/>
    </sheetView>
  </sheetViews>
  <sheetFormatPr defaultColWidth="9.140625" defaultRowHeight="12.75"/>
  <cols>
    <col min="2" max="2" width="21.8515625" style="0" customWidth="1"/>
  </cols>
  <sheetData>
    <row r="1" ht="12.75">
      <c r="A1" t="s">
        <v>80</v>
      </c>
    </row>
    <row r="3" spans="2:6" ht="12.75">
      <c r="B3" t="s">
        <v>1</v>
      </c>
      <c r="C3" t="s">
        <v>79</v>
      </c>
      <c r="D3" t="s">
        <v>2</v>
      </c>
      <c r="E3" t="s">
        <v>3</v>
      </c>
      <c r="F3" t="s">
        <v>4</v>
      </c>
    </row>
    <row r="5" spans="1:5" ht="12.75">
      <c r="A5">
        <v>1</v>
      </c>
      <c r="B5" t="s">
        <v>29</v>
      </c>
      <c r="D5">
        <v>174.39</v>
      </c>
      <c r="E5">
        <v>169.65</v>
      </c>
    </row>
    <row r="6" spans="1:6" ht="12.75">
      <c r="A6">
        <v>2</v>
      </c>
      <c r="B6" t="s">
        <v>23</v>
      </c>
      <c r="E6">
        <v>185.25</v>
      </c>
      <c r="F6">
        <v>188.85</v>
      </c>
    </row>
    <row r="7" spans="1:5" ht="12.75">
      <c r="A7">
        <v>3</v>
      </c>
      <c r="B7" t="s">
        <v>39</v>
      </c>
      <c r="E7">
        <v>157.29</v>
      </c>
    </row>
    <row r="8" spans="1:6" ht="12.75">
      <c r="A8">
        <v>4</v>
      </c>
      <c r="B8" t="s">
        <v>25</v>
      </c>
      <c r="E8">
        <v>179.71</v>
      </c>
      <c r="F8">
        <v>177.32</v>
      </c>
    </row>
    <row r="9" spans="1:5" ht="12.75">
      <c r="A9">
        <v>5</v>
      </c>
      <c r="B9" t="s">
        <v>75</v>
      </c>
      <c r="E9">
        <v>155.95</v>
      </c>
    </row>
    <row r="10" spans="1:6" ht="12.75">
      <c r="A10">
        <v>6</v>
      </c>
      <c r="B10" t="s">
        <v>77</v>
      </c>
      <c r="E10">
        <v>209.07</v>
      </c>
      <c r="F10">
        <v>206.72</v>
      </c>
    </row>
    <row r="11" spans="1:6" ht="12.75">
      <c r="A11">
        <v>7</v>
      </c>
      <c r="B11" t="s">
        <v>22</v>
      </c>
      <c r="D11">
        <v>231.4</v>
      </c>
      <c r="E11">
        <v>218.25</v>
      </c>
      <c r="F11">
        <v>223.44</v>
      </c>
    </row>
    <row r="12" spans="1:5" ht="12.75">
      <c r="A12">
        <v>8</v>
      </c>
      <c r="B12" t="s">
        <v>27</v>
      </c>
      <c r="D12">
        <v>214.14</v>
      </c>
      <c r="E12">
        <v>214.87</v>
      </c>
    </row>
    <row r="13" spans="1:5" ht="12.75">
      <c r="A13">
        <v>9</v>
      </c>
      <c r="B13" t="s">
        <v>59</v>
      </c>
      <c r="E13">
        <v>146.8</v>
      </c>
    </row>
    <row r="14" spans="1:5" ht="12.75">
      <c r="A14">
        <v>10</v>
      </c>
      <c r="B14" t="s">
        <v>24</v>
      </c>
      <c r="D14">
        <v>206.25</v>
      </c>
      <c r="E14">
        <v>197.03</v>
      </c>
    </row>
    <row r="15" spans="1:5" ht="12.75">
      <c r="A15">
        <v>11</v>
      </c>
      <c r="B15" t="s">
        <v>28</v>
      </c>
      <c r="E15">
        <v>191.2</v>
      </c>
    </row>
    <row r="16" spans="1:5" ht="12.75">
      <c r="A16">
        <v>12</v>
      </c>
      <c r="B16" t="s">
        <v>30</v>
      </c>
      <c r="E16">
        <v>161.51</v>
      </c>
    </row>
    <row r="17" spans="1:5" ht="12.75">
      <c r="A17">
        <v>13</v>
      </c>
      <c r="B17" t="s">
        <v>47</v>
      </c>
      <c r="E17">
        <v>137.61</v>
      </c>
    </row>
    <row r="18" spans="1:5" ht="12.75">
      <c r="A18">
        <v>14</v>
      </c>
      <c r="B18" t="s">
        <v>33</v>
      </c>
      <c r="E18">
        <v>151.82</v>
      </c>
    </row>
    <row r="19" spans="1:5" ht="12.75">
      <c r="A19">
        <v>15</v>
      </c>
      <c r="B19" t="s">
        <v>81</v>
      </c>
      <c r="E19" s="12" t="s">
        <v>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"/>
  <dimension ref="A18:I41"/>
  <sheetViews>
    <sheetView workbookViewId="0" topLeftCell="A18">
      <selection activeCell="A18" sqref="A18:H37"/>
    </sheetView>
  </sheetViews>
  <sheetFormatPr defaultColWidth="9.140625" defaultRowHeight="12.75"/>
  <cols>
    <col min="2" max="2" width="23.7109375" style="0" customWidth="1"/>
    <col min="7" max="7" width="2.57421875" style="0" customWidth="1"/>
  </cols>
  <sheetData>
    <row r="18" ht="12.75">
      <c r="A18" t="s">
        <v>95</v>
      </c>
    </row>
    <row r="20" spans="1:8" ht="12.75">
      <c r="A20" t="s">
        <v>15</v>
      </c>
      <c r="B20" t="s">
        <v>16</v>
      </c>
      <c r="C20" t="s">
        <v>79</v>
      </c>
      <c r="D20" t="s">
        <v>2</v>
      </c>
      <c r="E20" t="s">
        <v>3</v>
      </c>
      <c r="F20" t="s">
        <v>4</v>
      </c>
      <c r="H20" t="s">
        <v>34</v>
      </c>
    </row>
    <row r="22" spans="1:9" ht="12.75">
      <c r="A22">
        <v>1</v>
      </c>
      <c r="B22" t="s">
        <v>27</v>
      </c>
      <c r="D22">
        <v>223.37</v>
      </c>
      <c r="E22" s="12"/>
      <c r="F22">
        <v>203.41</v>
      </c>
      <c r="H22" t="s">
        <v>8</v>
      </c>
      <c r="I22">
        <v>3</v>
      </c>
    </row>
    <row r="23" spans="1:9" ht="12.75">
      <c r="A23">
        <v>2</v>
      </c>
      <c r="B23" t="s">
        <v>97</v>
      </c>
      <c r="C23">
        <v>174.3</v>
      </c>
      <c r="D23">
        <v>177.8</v>
      </c>
      <c r="E23" s="12">
        <v>164.34</v>
      </c>
      <c r="H23" t="s">
        <v>13</v>
      </c>
      <c r="I23">
        <v>10</v>
      </c>
    </row>
    <row r="24" spans="1:9" ht="12.75">
      <c r="A24">
        <v>3</v>
      </c>
      <c r="B24" t="s">
        <v>23</v>
      </c>
      <c r="D24">
        <v>199.57</v>
      </c>
      <c r="E24">
        <v>186.02</v>
      </c>
      <c r="H24" t="s">
        <v>13</v>
      </c>
      <c r="I24">
        <v>6</v>
      </c>
    </row>
    <row r="25" spans="1:9" ht="12.75">
      <c r="A25">
        <v>4</v>
      </c>
      <c r="B25" t="s">
        <v>77</v>
      </c>
      <c r="C25" s="10"/>
      <c r="D25" s="10">
        <v>230.02</v>
      </c>
      <c r="E25">
        <v>216.4</v>
      </c>
      <c r="F25">
        <v>218.12</v>
      </c>
      <c r="H25" t="s">
        <v>8</v>
      </c>
      <c r="I25">
        <v>2</v>
      </c>
    </row>
    <row r="26" spans="1:9" ht="12.75">
      <c r="A26">
        <v>5</v>
      </c>
      <c r="B26" t="s">
        <v>75</v>
      </c>
      <c r="E26">
        <v>168.7</v>
      </c>
      <c r="H26" t="s">
        <v>14</v>
      </c>
      <c r="I26">
        <v>12</v>
      </c>
    </row>
    <row r="27" spans="1:9" ht="12.75">
      <c r="A27">
        <v>6</v>
      </c>
      <c r="B27" t="s">
        <v>28</v>
      </c>
      <c r="E27">
        <v>203.59</v>
      </c>
      <c r="H27" t="s">
        <v>8</v>
      </c>
      <c r="I27">
        <v>5</v>
      </c>
    </row>
    <row r="28" spans="1:9" ht="12.75">
      <c r="A28">
        <v>7</v>
      </c>
      <c r="B28" t="s">
        <v>38</v>
      </c>
      <c r="C28">
        <v>180.32</v>
      </c>
      <c r="D28">
        <v>188.66</v>
      </c>
      <c r="E28" s="10">
        <v>163.8</v>
      </c>
      <c r="H28" t="s">
        <v>13</v>
      </c>
      <c r="I28">
        <v>8</v>
      </c>
    </row>
    <row r="29" spans="1:9" ht="12.75">
      <c r="A29">
        <v>8</v>
      </c>
      <c r="B29" t="s">
        <v>29</v>
      </c>
      <c r="D29">
        <v>192.2</v>
      </c>
      <c r="E29" s="10">
        <v>179.9</v>
      </c>
      <c r="F29">
        <v>168.72</v>
      </c>
      <c r="H29" t="s">
        <v>13</v>
      </c>
      <c r="I29">
        <v>7</v>
      </c>
    </row>
    <row r="30" spans="1:9" ht="12.75">
      <c r="A30">
        <v>9</v>
      </c>
      <c r="B30" t="s">
        <v>30</v>
      </c>
      <c r="E30">
        <v>163.35</v>
      </c>
      <c r="H30" t="s">
        <v>14</v>
      </c>
      <c r="I30">
        <v>14</v>
      </c>
    </row>
    <row r="31" spans="1:9" ht="12.75">
      <c r="A31">
        <v>10</v>
      </c>
      <c r="B31" t="s">
        <v>59</v>
      </c>
      <c r="E31">
        <v>163.84</v>
      </c>
      <c r="H31" t="s">
        <v>14</v>
      </c>
      <c r="I31">
        <v>13</v>
      </c>
    </row>
    <row r="32" spans="1:9" ht="12.75">
      <c r="A32">
        <v>11</v>
      </c>
      <c r="B32" t="s">
        <v>22</v>
      </c>
      <c r="D32">
        <v>238.56</v>
      </c>
      <c r="E32" s="12">
        <v>227.02</v>
      </c>
      <c r="F32">
        <v>224.15</v>
      </c>
      <c r="H32" t="s">
        <v>8</v>
      </c>
      <c r="I32">
        <v>1</v>
      </c>
    </row>
    <row r="33" spans="1:9" ht="12.75">
      <c r="A33">
        <v>12</v>
      </c>
      <c r="B33" t="s">
        <v>25</v>
      </c>
      <c r="E33" s="11">
        <v>178.08</v>
      </c>
      <c r="H33" t="s">
        <v>13</v>
      </c>
      <c r="I33">
        <v>9</v>
      </c>
    </row>
    <row r="34" spans="1:9" ht="12.75">
      <c r="A34">
        <v>13</v>
      </c>
      <c r="B34" t="s">
        <v>33</v>
      </c>
      <c r="D34">
        <v>168.74</v>
      </c>
      <c r="E34">
        <v>153.22</v>
      </c>
      <c r="F34">
        <v>151.69</v>
      </c>
      <c r="H34" t="s">
        <v>13</v>
      </c>
      <c r="I34">
        <v>11</v>
      </c>
    </row>
    <row r="35" spans="1:9" ht="12.75">
      <c r="A35">
        <v>14</v>
      </c>
      <c r="B35" t="s">
        <v>47</v>
      </c>
      <c r="E35">
        <v>151.65</v>
      </c>
      <c r="H35" t="s">
        <v>14</v>
      </c>
      <c r="I35">
        <v>15</v>
      </c>
    </row>
    <row r="36" spans="1:9" ht="12.75">
      <c r="A36">
        <v>15</v>
      </c>
      <c r="B36" t="s">
        <v>24</v>
      </c>
      <c r="C36">
        <v>196.75</v>
      </c>
      <c r="D36">
        <v>208.41</v>
      </c>
      <c r="E36">
        <v>201.13</v>
      </c>
      <c r="H36" t="s">
        <v>8</v>
      </c>
      <c r="I36">
        <v>4</v>
      </c>
    </row>
    <row r="37" spans="1:9" ht="12.75">
      <c r="A37">
        <v>16</v>
      </c>
      <c r="B37" t="s">
        <v>98</v>
      </c>
      <c r="E37">
        <v>138.52</v>
      </c>
      <c r="H37" t="s">
        <v>14</v>
      </c>
      <c r="I37">
        <v>16</v>
      </c>
    </row>
    <row r="40" ht="12.75">
      <c r="E40" s="12"/>
    </row>
    <row r="41" ht="12.75">
      <c r="E41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21"/>
  <dimension ref="A1:H24"/>
  <sheetViews>
    <sheetView workbookViewId="0" topLeftCell="A1">
      <selection activeCell="A1" sqref="A1:H17"/>
    </sheetView>
  </sheetViews>
  <sheetFormatPr defaultColWidth="9.140625" defaultRowHeight="12.75"/>
  <cols>
    <col min="2" max="2" width="23.7109375" style="0" customWidth="1"/>
    <col min="7" max="7" width="1.7109375" style="0" customWidth="1"/>
  </cols>
  <sheetData>
    <row r="1" ht="12.75">
      <c r="A1" t="s">
        <v>71</v>
      </c>
    </row>
    <row r="3" spans="1:8" ht="12.75">
      <c r="A3" t="s">
        <v>15</v>
      </c>
      <c r="B3" t="s">
        <v>16</v>
      </c>
      <c r="C3" t="s">
        <v>79</v>
      </c>
      <c r="D3" t="s">
        <v>2</v>
      </c>
      <c r="E3" t="s">
        <v>3</v>
      </c>
      <c r="F3" t="s">
        <v>4</v>
      </c>
      <c r="H3" t="s">
        <v>34</v>
      </c>
    </row>
    <row r="5" spans="1:8" ht="12.75">
      <c r="A5">
        <v>1</v>
      </c>
      <c r="B5" t="s">
        <v>39</v>
      </c>
      <c r="E5">
        <v>155.8</v>
      </c>
      <c r="H5" t="s">
        <v>14</v>
      </c>
    </row>
    <row r="6" spans="1:8" ht="12.75">
      <c r="A6">
        <v>2</v>
      </c>
      <c r="B6" t="s">
        <v>30</v>
      </c>
      <c r="E6">
        <v>166.02</v>
      </c>
      <c r="H6" t="s">
        <v>14</v>
      </c>
    </row>
    <row r="7" spans="1:8" ht="12.75">
      <c r="A7">
        <v>3</v>
      </c>
      <c r="B7" t="s">
        <v>28</v>
      </c>
      <c r="F7">
        <v>194.57</v>
      </c>
      <c r="H7" t="s">
        <v>8</v>
      </c>
    </row>
    <row r="8" spans="1:8" ht="12.75">
      <c r="A8">
        <v>4</v>
      </c>
      <c r="B8" t="s">
        <v>59</v>
      </c>
      <c r="C8" s="10"/>
      <c r="D8" s="10"/>
      <c r="E8">
        <v>165.99</v>
      </c>
      <c r="H8" t="s">
        <v>14</v>
      </c>
    </row>
    <row r="9" spans="1:8" ht="12.75">
      <c r="A9">
        <v>5</v>
      </c>
      <c r="B9" t="s">
        <v>23</v>
      </c>
      <c r="E9">
        <v>191.46</v>
      </c>
      <c r="H9" t="s">
        <v>13</v>
      </c>
    </row>
    <row r="10" spans="1:8" ht="12.75">
      <c r="A10">
        <v>6</v>
      </c>
      <c r="B10" t="s">
        <v>25</v>
      </c>
      <c r="E10">
        <v>174.71</v>
      </c>
      <c r="H10" t="s">
        <v>13</v>
      </c>
    </row>
    <row r="11" spans="1:8" ht="12.75">
      <c r="A11">
        <v>7</v>
      </c>
      <c r="B11" t="s">
        <v>22</v>
      </c>
      <c r="D11">
        <v>220.74</v>
      </c>
      <c r="E11" s="11">
        <v>221.53</v>
      </c>
      <c r="F11">
        <v>220.66</v>
      </c>
      <c r="H11" t="s">
        <v>8</v>
      </c>
    </row>
    <row r="12" spans="1:8" ht="12.75">
      <c r="A12">
        <v>8</v>
      </c>
      <c r="B12" t="s">
        <v>47</v>
      </c>
      <c r="E12" s="10">
        <v>148.36</v>
      </c>
      <c r="H12" t="s">
        <v>14</v>
      </c>
    </row>
    <row r="13" spans="1:8" ht="12.75">
      <c r="A13">
        <v>9</v>
      </c>
      <c r="B13" t="s">
        <v>24</v>
      </c>
      <c r="D13">
        <v>198.82</v>
      </c>
      <c r="E13">
        <v>194.24</v>
      </c>
      <c r="H13" t="s">
        <v>8</v>
      </c>
    </row>
    <row r="14" spans="1:8" ht="12.75">
      <c r="A14">
        <v>10</v>
      </c>
      <c r="B14" t="s">
        <v>29</v>
      </c>
      <c r="C14">
        <v>181.4</v>
      </c>
      <c r="H14" t="s">
        <v>13</v>
      </c>
    </row>
    <row r="15" spans="1:8" ht="12.75">
      <c r="A15">
        <v>11</v>
      </c>
      <c r="B15" t="s">
        <v>98</v>
      </c>
      <c r="E15">
        <v>154.62</v>
      </c>
      <c r="H15" t="s">
        <v>14</v>
      </c>
    </row>
    <row r="16" spans="1:8" ht="12.75">
      <c r="A16">
        <v>12</v>
      </c>
      <c r="B16" t="s">
        <v>33</v>
      </c>
      <c r="E16" s="10">
        <v>172.72</v>
      </c>
      <c r="F16">
        <v>169.98</v>
      </c>
      <c r="H16" t="s">
        <v>13</v>
      </c>
    </row>
    <row r="17" spans="1:8" ht="12.75">
      <c r="A17">
        <v>13</v>
      </c>
      <c r="B17" t="s">
        <v>38</v>
      </c>
      <c r="D17">
        <v>175.99</v>
      </c>
      <c r="E17">
        <v>167.33</v>
      </c>
      <c r="H17" t="s">
        <v>13</v>
      </c>
    </row>
    <row r="19" ht="12.75">
      <c r="E19" s="12"/>
    </row>
    <row r="24" ht="12.75">
      <c r="E2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F21"/>
    </sheetView>
  </sheetViews>
  <sheetFormatPr defaultColWidth="9.140625" defaultRowHeight="12.75"/>
  <cols>
    <col min="2" max="2" width="20.57421875" style="0" customWidth="1"/>
  </cols>
  <sheetData>
    <row r="1" ht="12.75">
      <c r="A1" t="s">
        <v>72</v>
      </c>
    </row>
    <row r="3" spans="1:8" ht="12.75">
      <c r="A3" t="s">
        <v>15</v>
      </c>
      <c r="B3" t="s">
        <v>16</v>
      </c>
      <c r="C3" t="s">
        <v>79</v>
      </c>
      <c r="D3" t="s">
        <v>2</v>
      </c>
      <c r="E3" t="s">
        <v>3</v>
      </c>
      <c r="F3" t="s">
        <v>4</v>
      </c>
      <c r="H3" t="s">
        <v>34</v>
      </c>
    </row>
    <row r="5" spans="1:5" ht="12.75">
      <c r="A5">
        <v>1</v>
      </c>
      <c r="B5" t="s">
        <v>76</v>
      </c>
      <c r="E5">
        <v>168.08</v>
      </c>
    </row>
    <row r="6" spans="1:5" ht="12.75">
      <c r="A6">
        <v>2</v>
      </c>
      <c r="B6" t="s">
        <v>47</v>
      </c>
      <c r="E6">
        <v>154.45</v>
      </c>
    </row>
    <row r="7" spans="1:5" ht="12.75">
      <c r="A7">
        <v>3</v>
      </c>
      <c r="B7" t="s">
        <v>30</v>
      </c>
      <c r="E7">
        <v>166.05</v>
      </c>
    </row>
    <row r="8" spans="1:5" ht="12.75">
      <c r="A8">
        <v>4</v>
      </c>
      <c r="B8" t="s">
        <v>97</v>
      </c>
      <c r="C8" s="10"/>
      <c r="D8" s="10">
        <v>168.86</v>
      </c>
      <c r="E8">
        <v>163.72</v>
      </c>
    </row>
    <row r="9" spans="1:5" ht="12.75">
      <c r="A9">
        <v>5</v>
      </c>
      <c r="B9" t="s">
        <v>38</v>
      </c>
      <c r="D9">
        <v>167.28</v>
      </c>
      <c r="E9">
        <v>164.69</v>
      </c>
    </row>
    <row r="10" spans="1:5" ht="12.75">
      <c r="A10">
        <v>6</v>
      </c>
      <c r="B10" t="s">
        <v>39</v>
      </c>
      <c r="E10">
        <v>171.6</v>
      </c>
    </row>
    <row r="11" spans="1:5" ht="12.75">
      <c r="A11">
        <v>7</v>
      </c>
      <c r="B11" t="s">
        <v>29</v>
      </c>
      <c r="E11" s="11">
        <v>172.41</v>
      </c>
    </row>
    <row r="12" spans="1:6" ht="12.75">
      <c r="A12">
        <v>8</v>
      </c>
      <c r="B12" t="s">
        <v>28</v>
      </c>
      <c r="D12">
        <v>209.02</v>
      </c>
      <c r="E12" s="10">
        <v>205.42</v>
      </c>
      <c r="F12">
        <v>202.18</v>
      </c>
    </row>
    <row r="13" spans="1:6" ht="12.75">
      <c r="A13">
        <v>9</v>
      </c>
      <c r="B13" t="s">
        <v>22</v>
      </c>
      <c r="D13">
        <v>223.29</v>
      </c>
      <c r="E13">
        <v>233</v>
      </c>
      <c r="F13">
        <v>237.24</v>
      </c>
    </row>
    <row r="14" spans="1:5" ht="12.75">
      <c r="A14">
        <v>10</v>
      </c>
      <c r="B14" t="s">
        <v>33</v>
      </c>
      <c r="D14">
        <v>167.16</v>
      </c>
      <c r="E14">
        <v>161.47</v>
      </c>
    </row>
    <row r="15" spans="1:5" ht="12.75">
      <c r="A15">
        <v>11</v>
      </c>
      <c r="B15" t="s">
        <v>59</v>
      </c>
      <c r="E15">
        <v>158.39</v>
      </c>
    </row>
    <row r="16" spans="1:6" ht="12.75">
      <c r="A16">
        <v>12</v>
      </c>
      <c r="B16" t="s">
        <v>23</v>
      </c>
      <c r="D16">
        <v>200.59</v>
      </c>
      <c r="E16" s="10">
        <v>187.75</v>
      </c>
      <c r="F16">
        <v>178.29</v>
      </c>
    </row>
    <row r="17" spans="1:5" ht="12.75">
      <c r="A17">
        <v>13</v>
      </c>
      <c r="B17" t="s">
        <v>75</v>
      </c>
      <c r="E17">
        <v>164.82</v>
      </c>
    </row>
    <row r="18" spans="1:6" ht="12.75">
      <c r="A18">
        <v>14</v>
      </c>
      <c r="B18" t="s">
        <v>25</v>
      </c>
      <c r="E18">
        <v>171.98</v>
      </c>
      <c r="F18">
        <v>168.43</v>
      </c>
    </row>
    <row r="19" spans="1:6" ht="12.75">
      <c r="A19">
        <v>15</v>
      </c>
      <c r="B19" t="s">
        <v>27</v>
      </c>
      <c r="D19">
        <v>223.39</v>
      </c>
      <c r="E19" s="12"/>
      <c r="F19">
        <v>216.44</v>
      </c>
    </row>
    <row r="20" spans="1:4" ht="12.75">
      <c r="A20">
        <v>16</v>
      </c>
      <c r="B20" t="s">
        <v>24</v>
      </c>
      <c r="D20">
        <v>208.44</v>
      </c>
    </row>
    <row r="21" spans="1:5" ht="12.75">
      <c r="A21">
        <v>17</v>
      </c>
      <c r="B21" t="s">
        <v>77</v>
      </c>
      <c r="E21">
        <v>211.71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11"/>
  <dimension ref="A1:O26"/>
  <sheetViews>
    <sheetView tabSelected="1" workbookViewId="0" topLeftCell="N1">
      <selection activeCell="C1" sqref="C1:K16384"/>
    </sheetView>
  </sheetViews>
  <sheetFormatPr defaultColWidth="9.140625" defaultRowHeight="12.75"/>
  <cols>
    <col min="1" max="1" width="4.28125" style="0" customWidth="1"/>
    <col min="2" max="2" width="20.421875" style="0" customWidth="1"/>
    <col min="3" max="11" width="8.140625" style="14" customWidth="1"/>
    <col min="12" max="12" width="1.57421875" style="0" customWidth="1"/>
    <col min="13" max="13" width="7.8515625" style="0" customWidth="1"/>
    <col min="14" max="14" width="9.28125" style="0" customWidth="1"/>
    <col min="15" max="15" width="9.140625" style="14" customWidth="1"/>
  </cols>
  <sheetData>
    <row r="1" ht="12.75">
      <c r="A1" t="s">
        <v>102</v>
      </c>
    </row>
    <row r="2" ht="12.75">
      <c r="K2" s="14" t="s">
        <v>103</v>
      </c>
    </row>
    <row r="3" spans="1:15" ht="12.75">
      <c r="A3" t="s">
        <v>104</v>
      </c>
      <c r="B3" s="14" t="s">
        <v>16</v>
      </c>
      <c r="C3" s="14" t="s">
        <v>3</v>
      </c>
      <c r="D3" s="14" t="s">
        <v>3</v>
      </c>
      <c r="E3" s="14" t="s">
        <v>3</v>
      </c>
      <c r="F3" s="14" t="s">
        <v>3</v>
      </c>
      <c r="G3" s="14" t="s">
        <v>3</v>
      </c>
      <c r="H3" s="14" t="s">
        <v>3</v>
      </c>
      <c r="I3" s="14" t="s">
        <v>3</v>
      </c>
      <c r="J3" s="14" t="s">
        <v>3</v>
      </c>
      <c r="K3" s="14" t="s">
        <v>3</v>
      </c>
      <c r="M3" t="s">
        <v>37</v>
      </c>
      <c r="N3" t="s">
        <v>36</v>
      </c>
      <c r="O3" s="14" t="s">
        <v>34</v>
      </c>
    </row>
    <row r="4" ht="12.75">
      <c r="O4" s="14">
        <v>2005</v>
      </c>
    </row>
    <row r="5" spans="1:15" ht="12.75">
      <c r="A5" s="14">
        <v>1</v>
      </c>
      <c r="B5" t="s">
        <v>97</v>
      </c>
      <c r="C5" s="34">
        <v>162.83</v>
      </c>
      <c r="D5" s="34">
        <v>163.1</v>
      </c>
      <c r="E5" s="14">
        <v>167.55</v>
      </c>
      <c r="F5" s="34">
        <v>162.71</v>
      </c>
      <c r="G5" s="34">
        <v>162.07</v>
      </c>
      <c r="H5" s="14">
        <v>154.28</v>
      </c>
      <c r="I5" s="34"/>
      <c r="J5" s="34"/>
      <c r="K5" s="34"/>
      <c r="L5" s="12"/>
      <c r="M5" s="11">
        <f>MAX(C5:L5)</f>
        <v>167.55</v>
      </c>
      <c r="N5" s="12"/>
      <c r="O5" s="14" t="s">
        <v>13</v>
      </c>
    </row>
    <row r="6" spans="1:15" ht="12.75">
      <c r="A6" s="14">
        <v>2</v>
      </c>
      <c r="B6" t="s">
        <v>47</v>
      </c>
      <c r="C6" s="35"/>
      <c r="D6" s="35">
        <v>133.12</v>
      </c>
      <c r="E6" s="35">
        <v>135.45</v>
      </c>
      <c r="F6" s="35"/>
      <c r="G6" s="35"/>
      <c r="H6" s="35"/>
      <c r="I6" s="35"/>
      <c r="J6" s="35"/>
      <c r="K6" s="35"/>
      <c r="M6" s="11">
        <f aca="true" t="shared" si="0" ref="M6:M21">MAX(C6:L6)</f>
        <v>135.45</v>
      </c>
      <c r="N6" s="11"/>
      <c r="O6" s="14" t="s">
        <v>14</v>
      </c>
    </row>
    <row r="7" spans="1:15" ht="12.75">
      <c r="A7" s="14">
        <v>3</v>
      </c>
      <c r="B7" t="s">
        <v>59</v>
      </c>
      <c r="C7" s="35">
        <v>160.97</v>
      </c>
      <c r="D7" s="36">
        <v>157.18</v>
      </c>
      <c r="E7" s="36">
        <v>153.34</v>
      </c>
      <c r="F7" s="35">
        <v>157.17</v>
      </c>
      <c r="G7" s="36">
        <v>161</v>
      </c>
      <c r="H7" s="36">
        <v>152.6</v>
      </c>
      <c r="I7" s="36">
        <v>149.33</v>
      </c>
      <c r="J7" s="36">
        <v>158.92</v>
      </c>
      <c r="K7" s="36"/>
      <c r="L7" s="12"/>
      <c r="M7" s="11">
        <f t="shared" si="0"/>
        <v>161</v>
      </c>
      <c r="N7" s="11">
        <f>AVERAGE(C7:M7)</f>
        <v>156.83444444444444</v>
      </c>
      <c r="O7" s="14" t="s">
        <v>13</v>
      </c>
    </row>
    <row r="8" spans="1:15" ht="12.75">
      <c r="A8" s="14">
        <v>4</v>
      </c>
      <c r="B8" t="s">
        <v>30</v>
      </c>
      <c r="C8" s="35">
        <v>145.5</v>
      </c>
      <c r="D8" s="35"/>
      <c r="E8" s="35"/>
      <c r="F8" s="36">
        <v>159.9</v>
      </c>
      <c r="G8" s="36">
        <v>167.3</v>
      </c>
      <c r="H8" s="36"/>
      <c r="I8" s="35"/>
      <c r="J8" s="35">
        <v>169.34</v>
      </c>
      <c r="K8" s="35"/>
      <c r="M8" s="11">
        <f t="shared" si="0"/>
        <v>169.34</v>
      </c>
      <c r="N8" s="11"/>
      <c r="O8" s="14" t="s">
        <v>13</v>
      </c>
    </row>
    <row r="9" spans="1:15" ht="12.75">
      <c r="A9" s="14">
        <v>5</v>
      </c>
      <c r="B9" t="s">
        <v>25</v>
      </c>
      <c r="C9" s="36">
        <v>169.97</v>
      </c>
      <c r="D9" s="36">
        <v>172.8</v>
      </c>
      <c r="E9" s="35">
        <v>144.56</v>
      </c>
      <c r="F9" s="35">
        <v>165.25</v>
      </c>
      <c r="G9" s="36">
        <v>180.94</v>
      </c>
      <c r="H9" s="36"/>
      <c r="I9" s="36"/>
      <c r="J9" s="36"/>
      <c r="K9" s="36"/>
      <c r="L9" s="12"/>
      <c r="M9" s="11">
        <f t="shared" si="0"/>
        <v>180.94</v>
      </c>
      <c r="N9" s="11"/>
      <c r="O9" s="14" t="s">
        <v>13</v>
      </c>
    </row>
    <row r="10" spans="1:15" ht="12.75">
      <c r="A10" s="14">
        <v>6</v>
      </c>
      <c r="B10" t="s">
        <v>27</v>
      </c>
      <c r="C10" s="35"/>
      <c r="D10" s="36"/>
      <c r="E10" s="36"/>
      <c r="F10" s="36"/>
      <c r="G10" s="36"/>
      <c r="H10" s="36"/>
      <c r="I10" s="36"/>
      <c r="J10" s="36">
        <v>192.28</v>
      </c>
      <c r="K10" s="36">
        <v>199.12</v>
      </c>
      <c r="M10" s="11">
        <f t="shared" si="0"/>
        <v>199.12</v>
      </c>
      <c r="N10" s="11"/>
      <c r="O10" s="14" t="s">
        <v>8</v>
      </c>
    </row>
    <row r="11" spans="1:15" ht="12.75">
      <c r="A11" s="14">
        <v>7</v>
      </c>
      <c r="B11" t="s">
        <v>28</v>
      </c>
      <c r="C11" s="36">
        <v>192.34</v>
      </c>
      <c r="D11" s="36">
        <v>190.18</v>
      </c>
      <c r="E11" s="35">
        <v>195.9</v>
      </c>
      <c r="F11" s="36"/>
      <c r="G11" s="36">
        <v>197.58</v>
      </c>
      <c r="H11" s="36">
        <v>198.98</v>
      </c>
      <c r="I11" s="36"/>
      <c r="J11" s="36"/>
      <c r="K11" s="36">
        <v>201.25</v>
      </c>
      <c r="L11" s="11"/>
      <c r="M11" s="11">
        <f t="shared" si="0"/>
        <v>201.25</v>
      </c>
      <c r="N11" s="11"/>
      <c r="O11" s="14" t="s">
        <v>8</v>
      </c>
    </row>
    <row r="12" spans="1:15" ht="12.75">
      <c r="A12" s="14">
        <v>8</v>
      </c>
      <c r="B12" t="s">
        <v>75</v>
      </c>
      <c r="C12" s="36"/>
      <c r="D12" s="36">
        <v>149.06</v>
      </c>
      <c r="E12" s="35">
        <v>159.93</v>
      </c>
      <c r="F12" s="36">
        <v>172.67</v>
      </c>
      <c r="G12" s="36">
        <v>165.8</v>
      </c>
      <c r="H12" s="36">
        <v>161.12</v>
      </c>
      <c r="I12" s="36">
        <v>167.8</v>
      </c>
      <c r="J12" s="36">
        <v>172.43</v>
      </c>
      <c r="K12" s="36"/>
      <c r="L12" s="10"/>
      <c r="M12" s="11">
        <f t="shared" si="0"/>
        <v>172.67</v>
      </c>
      <c r="N12" s="11"/>
      <c r="O12" s="14" t="s">
        <v>13</v>
      </c>
    </row>
    <row r="13" spans="1:15" ht="12.75">
      <c r="A13" s="14">
        <v>9</v>
      </c>
      <c r="B13" t="s">
        <v>24</v>
      </c>
      <c r="C13" s="35"/>
      <c r="D13" s="36"/>
      <c r="E13" s="36"/>
      <c r="F13" s="36">
        <v>192.95</v>
      </c>
      <c r="G13" s="35"/>
      <c r="H13" s="35">
        <v>192.9</v>
      </c>
      <c r="I13" s="36"/>
      <c r="J13" s="36"/>
      <c r="K13" s="36"/>
      <c r="M13" s="11">
        <f t="shared" si="0"/>
        <v>192.95</v>
      </c>
      <c r="N13" s="11"/>
      <c r="O13" s="14" t="s">
        <v>8</v>
      </c>
    </row>
    <row r="14" spans="1:15" ht="12.75">
      <c r="A14" s="14">
        <v>10</v>
      </c>
      <c r="B14" t="s">
        <v>77</v>
      </c>
      <c r="C14" s="36">
        <v>209.09</v>
      </c>
      <c r="D14" s="36"/>
      <c r="E14" s="36">
        <v>211.69</v>
      </c>
      <c r="F14" s="35">
        <v>214.98</v>
      </c>
      <c r="G14" s="36">
        <v>213.38</v>
      </c>
      <c r="H14" s="35"/>
      <c r="I14" s="35"/>
      <c r="J14" s="36"/>
      <c r="K14" s="36"/>
      <c r="L14" s="12"/>
      <c r="M14" s="11">
        <f t="shared" si="0"/>
        <v>214.98</v>
      </c>
      <c r="N14" s="11"/>
      <c r="O14" s="14" t="s">
        <v>8</v>
      </c>
    </row>
    <row r="15" spans="1:15" ht="12.75">
      <c r="A15" s="14">
        <v>11</v>
      </c>
      <c r="B15" t="s">
        <v>23</v>
      </c>
      <c r="C15" s="36"/>
      <c r="D15" s="35"/>
      <c r="E15" s="36">
        <v>189.53</v>
      </c>
      <c r="F15" s="36"/>
      <c r="G15" s="35"/>
      <c r="H15" s="36"/>
      <c r="I15" s="36"/>
      <c r="J15" s="36"/>
      <c r="K15" s="36">
        <v>189.25</v>
      </c>
      <c r="L15" s="12"/>
      <c r="M15" s="11">
        <f t="shared" si="0"/>
        <v>189.53</v>
      </c>
      <c r="N15" s="11"/>
      <c r="O15" s="14" t="s">
        <v>8</v>
      </c>
    </row>
    <row r="16" spans="1:15" ht="12.75">
      <c r="A16" s="14">
        <v>12</v>
      </c>
      <c r="B16" t="s">
        <v>76</v>
      </c>
      <c r="C16" s="35">
        <v>142.9</v>
      </c>
      <c r="D16" s="35">
        <v>150.89</v>
      </c>
      <c r="E16" s="35">
        <v>148.78</v>
      </c>
      <c r="F16" s="35"/>
      <c r="G16" s="35"/>
      <c r="H16" s="35"/>
      <c r="I16" s="36"/>
      <c r="J16" s="35"/>
      <c r="K16" s="35">
        <v>151.05</v>
      </c>
      <c r="L16" s="10"/>
      <c r="M16" s="11">
        <f t="shared" si="0"/>
        <v>151.05</v>
      </c>
      <c r="N16" s="11"/>
      <c r="O16" s="14" t="s">
        <v>14</v>
      </c>
    </row>
    <row r="17" spans="1:15" ht="12.75">
      <c r="A17" s="14">
        <v>13</v>
      </c>
      <c r="B17" t="s">
        <v>99</v>
      </c>
      <c r="C17" s="36">
        <v>193.65</v>
      </c>
      <c r="D17" s="36">
        <v>184.82</v>
      </c>
      <c r="E17" s="36">
        <v>191.9</v>
      </c>
      <c r="F17" s="36">
        <v>192.2</v>
      </c>
      <c r="G17" s="35">
        <v>191.94</v>
      </c>
      <c r="H17" s="36">
        <v>187.8</v>
      </c>
      <c r="I17" s="35"/>
      <c r="J17" s="36"/>
      <c r="K17" s="36"/>
      <c r="L17" s="12"/>
      <c r="M17" s="11">
        <f t="shared" si="0"/>
        <v>193.65</v>
      </c>
      <c r="N17" s="11"/>
      <c r="O17" s="14" t="s">
        <v>13</v>
      </c>
    </row>
    <row r="18" spans="1:15" ht="12.75">
      <c r="A18" s="14">
        <v>14</v>
      </c>
      <c r="B18" t="s">
        <v>39</v>
      </c>
      <c r="C18" s="36">
        <v>151.15</v>
      </c>
      <c r="D18" s="35">
        <v>153.28</v>
      </c>
      <c r="E18" s="35">
        <v>153.1</v>
      </c>
      <c r="F18" s="35">
        <v>152.3</v>
      </c>
      <c r="G18" s="36"/>
      <c r="H18" s="36"/>
      <c r="I18" s="36"/>
      <c r="J18" s="36">
        <v>161.32</v>
      </c>
      <c r="K18" s="36"/>
      <c r="M18" s="11">
        <f t="shared" si="0"/>
        <v>161.32</v>
      </c>
      <c r="N18" s="11"/>
      <c r="O18" s="14" t="s">
        <v>13</v>
      </c>
    </row>
    <row r="19" spans="1:15" ht="12.75">
      <c r="A19" s="14">
        <v>15</v>
      </c>
      <c r="B19" t="s">
        <v>74</v>
      </c>
      <c r="C19" s="36"/>
      <c r="D19" s="35">
        <v>150.6</v>
      </c>
      <c r="E19" s="36">
        <v>156.62</v>
      </c>
      <c r="F19" s="36"/>
      <c r="G19" s="36">
        <v>163.62</v>
      </c>
      <c r="H19" s="36"/>
      <c r="I19" s="36"/>
      <c r="J19" s="36"/>
      <c r="K19" s="36"/>
      <c r="L19" s="12"/>
      <c r="M19" s="11">
        <f t="shared" si="0"/>
        <v>163.62</v>
      </c>
      <c r="N19" s="12"/>
      <c r="O19" s="14" t="s">
        <v>13</v>
      </c>
    </row>
    <row r="20" spans="1:15" ht="12.75">
      <c r="A20" s="14">
        <v>16</v>
      </c>
      <c r="B20" t="s">
        <v>29</v>
      </c>
      <c r="C20" s="35">
        <v>152.07</v>
      </c>
      <c r="D20" s="35">
        <v>171.8</v>
      </c>
      <c r="E20" s="36">
        <v>171.93</v>
      </c>
      <c r="F20" s="35">
        <v>174.4</v>
      </c>
      <c r="G20" s="36">
        <v>173.15</v>
      </c>
      <c r="H20" s="36"/>
      <c r="I20" s="36"/>
      <c r="J20" s="36"/>
      <c r="K20" s="36"/>
      <c r="L20" s="12"/>
      <c r="M20" s="11">
        <f t="shared" si="0"/>
        <v>174.4</v>
      </c>
      <c r="N20" s="11"/>
      <c r="O20" s="14" t="s">
        <v>13</v>
      </c>
    </row>
    <row r="21" spans="1:15" ht="12.75">
      <c r="A21" s="14">
        <v>17</v>
      </c>
      <c r="B21" t="s">
        <v>22</v>
      </c>
      <c r="C21" s="36">
        <v>228.08</v>
      </c>
      <c r="D21" s="35">
        <v>225.44</v>
      </c>
      <c r="E21" s="36">
        <v>226.47</v>
      </c>
      <c r="F21" s="36">
        <v>220.4</v>
      </c>
      <c r="G21" s="36">
        <v>224.27</v>
      </c>
      <c r="H21" s="36">
        <v>228.72</v>
      </c>
      <c r="I21" s="35">
        <v>221.57</v>
      </c>
      <c r="J21" s="36">
        <v>225.42</v>
      </c>
      <c r="K21" s="36">
        <v>231.18</v>
      </c>
      <c r="L21" s="12"/>
      <c r="M21" s="11">
        <f t="shared" si="0"/>
        <v>231.18</v>
      </c>
      <c r="N21" s="11">
        <f>AVERAGE(C21:K21)</f>
        <v>225.7277777777778</v>
      </c>
      <c r="O21" s="14" t="s">
        <v>8</v>
      </c>
    </row>
    <row r="22" spans="1:15" ht="12.75">
      <c r="A22" s="14">
        <v>18</v>
      </c>
      <c r="B22" t="s">
        <v>38</v>
      </c>
      <c r="C22" s="35"/>
      <c r="D22" s="35"/>
      <c r="E22" s="35">
        <v>161.78</v>
      </c>
      <c r="F22" s="35"/>
      <c r="G22" s="36"/>
      <c r="H22" s="36"/>
      <c r="I22" s="35"/>
      <c r="J22" s="36"/>
      <c r="K22" s="36"/>
      <c r="L22" s="12"/>
      <c r="M22" s="11"/>
      <c r="N22" s="12"/>
      <c r="O22" s="14" t="s">
        <v>13</v>
      </c>
    </row>
    <row r="23" spans="1:14" ht="12.75">
      <c r="A23" s="14"/>
      <c r="C23" s="36"/>
      <c r="D23" s="35"/>
      <c r="E23" s="36"/>
      <c r="F23" s="36"/>
      <c r="G23" s="36"/>
      <c r="H23" s="36"/>
      <c r="I23" s="36"/>
      <c r="J23" s="35"/>
      <c r="K23" s="35"/>
      <c r="M23" s="11"/>
      <c r="N23" s="12"/>
    </row>
    <row r="24" spans="1:14" ht="12.75">
      <c r="A24" s="14"/>
      <c r="C24" s="36"/>
      <c r="D24" s="35"/>
      <c r="E24" s="36"/>
      <c r="F24" s="35"/>
      <c r="G24" s="36"/>
      <c r="H24" s="36"/>
      <c r="I24" s="36"/>
      <c r="J24" s="36"/>
      <c r="K24" s="36"/>
      <c r="L24" s="11"/>
      <c r="M24" s="11"/>
      <c r="N24" s="12"/>
    </row>
    <row r="25" spans="1:14" ht="12.75">
      <c r="A25" s="14"/>
      <c r="C25" s="36"/>
      <c r="D25" s="36"/>
      <c r="E25" s="36"/>
      <c r="F25" s="36"/>
      <c r="G25" s="36"/>
      <c r="H25" s="36"/>
      <c r="I25" s="36"/>
      <c r="J25" s="36"/>
      <c r="K25" s="36"/>
      <c r="L25" s="12"/>
      <c r="M25" s="11"/>
      <c r="N25" s="12"/>
    </row>
    <row r="26" spans="2:5" ht="12.75">
      <c r="B26" t="s">
        <v>75</v>
      </c>
      <c r="C26" s="19" t="s">
        <v>100</v>
      </c>
      <c r="E26" s="14">
        <v>172.67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C19" sqref="C19"/>
    </sheetView>
  </sheetViews>
  <sheetFormatPr defaultColWidth="9.140625" defaultRowHeight="12.75"/>
  <cols>
    <col min="1" max="1" width="3.140625" style="0" customWidth="1"/>
    <col min="2" max="2" width="26.28125" style="0" customWidth="1"/>
    <col min="3" max="3" width="2.28125" style="0" customWidth="1"/>
    <col min="4" max="9" width="8.28125" style="14" customWidth="1"/>
    <col min="10" max="10" width="0.9921875" style="0" customWidth="1"/>
    <col min="11" max="11" width="8.28125" style="0" customWidth="1"/>
    <col min="12" max="12" width="5.28125" style="0" customWidth="1"/>
    <col min="13" max="13" width="20.8515625" style="14" customWidth="1"/>
    <col min="14" max="14" width="6.57421875" style="0" customWidth="1"/>
  </cols>
  <sheetData>
    <row r="1" ht="12.75">
      <c r="F1" s="26" t="s">
        <v>82</v>
      </c>
    </row>
    <row r="2" ht="12.75">
      <c r="F2" s="26"/>
    </row>
    <row r="3" spans="2:14" s="16" customFormat="1" ht="12.75">
      <c r="B3" s="27" t="s">
        <v>1</v>
      </c>
      <c r="C3" s="27"/>
      <c r="D3" s="28">
        <v>38102</v>
      </c>
      <c r="E3" s="28">
        <v>38123</v>
      </c>
      <c r="F3" s="28">
        <v>38172</v>
      </c>
      <c r="G3" s="28">
        <v>38235</v>
      </c>
      <c r="H3" s="28">
        <v>38256</v>
      </c>
      <c r="I3" s="28">
        <v>38277</v>
      </c>
      <c r="J3" s="27"/>
      <c r="K3" s="29"/>
      <c r="L3" s="30"/>
      <c r="M3" s="31"/>
      <c r="N3" s="27" t="s">
        <v>83</v>
      </c>
    </row>
    <row r="4" spans="2:14" s="16" customFormat="1" ht="3.75" customHeight="1">
      <c r="B4" s="27"/>
      <c r="C4" s="27"/>
      <c r="D4" s="32"/>
      <c r="E4" s="32"/>
      <c r="F4" s="32"/>
      <c r="G4" s="32"/>
      <c r="H4" s="32"/>
      <c r="I4" s="32"/>
      <c r="J4" s="27"/>
      <c r="K4" s="27"/>
      <c r="L4" s="27"/>
      <c r="M4" s="32"/>
      <c r="N4" s="27"/>
    </row>
    <row r="5" spans="1:14" s="16" customFormat="1" ht="12.75">
      <c r="A5" s="16">
        <v>1</v>
      </c>
      <c r="B5" s="27" t="s">
        <v>22</v>
      </c>
      <c r="C5" s="27" t="s">
        <v>8</v>
      </c>
      <c r="D5" s="32">
        <v>2</v>
      </c>
      <c r="E5" s="32">
        <v>1</v>
      </c>
      <c r="F5" s="32">
        <v>1</v>
      </c>
      <c r="G5" s="32">
        <v>1</v>
      </c>
      <c r="H5" s="32">
        <v>1</v>
      </c>
      <c r="I5" s="32">
        <v>1</v>
      </c>
      <c r="J5" s="27"/>
      <c r="K5" s="27" t="s">
        <v>84</v>
      </c>
      <c r="L5" s="27">
        <f aca="true" t="shared" si="0" ref="L5:L33">SUM(D5:I5)</f>
        <v>7</v>
      </c>
      <c r="M5" s="32" t="s">
        <v>85</v>
      </c>
      <c r="N5" s="27">
        <f aca="true" t="shared" si="1" ref="N5:N33">SUM(D5:I5)-MAX(D5:I5)</f>
        <v>5</v>
      </c>
    </row>
    <row r="6" spans="1:14" s="16" customFormat="1" ht="12.75">
      <c r="A6" s="16">
        <f>A5+1</f>
        <v>2</v>
      </c>
      <c r="B6" s="27" t="s">
        <v>35</v>
      </c>
      <c r="C6" s="27" t="s">
        <v>8</v>
      </c>
      <c r="D6" s="32">
        <v>4</v>
      </c>
      <c r="E6" s="32">
        <v>3</v>
      </c>
      <c r="F6" s="32">
        <v>2</v>
      </c>
      <c r="G6" s="32">
        <v>35</v>
      </c>
      <c r="H6" s="32">
        <v>3</v>
      </c>
      <c r="I6" s="32">
        <v>2</v>
      </c>
      <c r="J6" s="27"/>
      <c r="K6" s="27" t="s">
        <v>84</v>
      </c>
      <c r="L6" s="27">
        <f t="shared" si="0"/>
        <v>49</v>
      </c>
      <c r="M6" s="32" t="s">
        <v>85</v>
      </c>
      <c r="N6" s="27">
        <f t="shared" si="1"/>
        <v>14</v>
      </c>
    </row>
    <row r="7" spans="1:14" s="16" customFormat="1" ht="12.75">
      <c r="A7" s="16">
        <f aca="true" t="shared" si="2" ref="A7:A33">A6+1</f>
        <v>3</v>
      </c>
      <c r="B7" s="27" t="s">
        <v>27</v>
      </c>
      <c r="C7" s="27" t="s">
        <v>8</v>
      </c>
      <c r="D7" s="32">
        <v>5</v>
      </c>
      <c r="E7" s="32">
        <v>2</v>
      </c>
      <c r="F7" s="32">
        <v>3</v>
      </c>
      <c r="G7" s="32">
        <v>35</v>
      </c>
      <c r="H7" s="32">
        <v>2</v>
      </c>
      <c r="I7" s="32">
        <v>4</v>
      </c>
      <c r="J7" s="27"/>
      <c r="K7" s="27" t="s">
        <v>84</v>
      </c>
      <c r="L7" s="27">
        <f t="shared" si="0"/>
        <v>51</v>
      </c>
      <c r="M7" s="32" t="s">
        <v>85</v>
      </c>
      <c r="N7" s="27">
        <f t="shared" si="1"/>
        <v>16</v>
      </c>
    </row>
    <row r="8" spans="1:14" s="16" customFormat="1" ht="12.75">
      <c r="A8" s="16">
        <f t="shared" si="2"/>
        <v>4</v>
      </c>
      <c r="B8" s="27" t="s">
        <v>28</v>
      </c>
      <c r="C8" s="27" t="s">
        <v>8</v>
      </c>
      <c r="D8" s="32">
        <v>7</v>
      </c>
      <c r="E8" s="32">
        <v>5</v>
      </c>
      <c r="F8" s="32">
        <v>5</v>
      </c>
      <c r="G8" s="32">
        <v>3</v>
      </c>
      <c r="H8" s="32">
        <v>4</v>
      </c>
      <c r="I8" s="32">
        <v>3</v>
      </c>
      <c r="J8" s="27"/>
      <c r="K8" s="27" t="s">
        <v>84</v>
      </c>
      <c r="L8" s="27">
        <f t="shared" si="0"/>
        <v>27</v>
      </c>
      <c r="M8" s="32" t="s">
        <v>85</v>
      </c>
      <c r="N8" s="27">
        <f t="shared" si="1"/>
        <v>20</v>
      </c>
    </row>
    <row r="9" spans="1:14" s="16" customFormat="1" ht="12.75">
      <c r="A9" s="16">
        <f t="shared" si="2"/>
        <v>5</v>
      </c>
      <c r="B9" s="27" t="s">
        <v>24</v>
      </c>
      <c r="C9" s="27" t="s">
        <v>8</v>
      </c>
      <c r="D9" s="32">
        <v>6</v>
      </c>
      <c r="E9" s="32">
        <v>4</v>
      </c>
      <c r="F9" s="32">
        <v>4</v>
      </c>
      <c r="G9" s="32">
        <v>2</v>
      </c>
      <c r="H9" s="32">
        <v>5</v>
      </c>
      <c r="I9" s="32">
        <v>6</v>
      </c>
      <c r="J9" s="27"/>
      <c r="K9" s="27" t="s">
        <v>84</v>
      </c>
      <c r="L9" s="27">
        <f t="shared" si="0"/>
        <v>27</v>
      </c>
      <c r="M9" s="32" t="s">
        <v>85</v>
      </c>
      <c r="N9" s="27">
        <f t="shared" si="1"/>
        <v>21</v>
      </c>
    </row>
    <row r="10" spans="1:14" s="16" customFormat="1" ht="12.75">
      <c r="A10" s="16">
        <f t="shared" si="2"/>
        <v>6</v>
      </c>
      <c r="B10" s="27" t="s">
        <v>23</v>
      </c>
      <c r="C10" s="27" t="s">
        <v>13</v>
      </c>
      <c r="D10" s="32">
        <v>8</v>
      </c>
      <c r="E10" s="32">
        <v>6</v>
      </c>
      <c r="F10" s="32">
        <v>6</v>
      </c>
      <c r="G10" s="32">
        <v>4</v>
      </c>
      <c r="H10" s="32">
        <v>6</v>
      </c>
      <c r="I10" s="32">
        <v>7</v>
      </c>
      <c r="J10" s="27"/>
      <c r="K10" s="27" t="s">
        <v>84</v>
      </c>
      <c r="L10" s="27">
        <f t="shared" si="0"/>
        <v>37</v>
      </c>
      <c r="M10" s="32" t="s">
        <v>85</v>
      </c>
      <c r="N10" s="27">
        <f t="shared" si="1"/>
        <v>29</v>
      </c>
    </row>
    <row r="11" spans="1:14" s="16" customFormat="1" ht="12.75">
      <c r="A11" s="16">
        <f t="shared" si="2"/>
        <v>7</v>
      </c>
      <c r="B11" s="27" t="s">
        <v>29</v>
      </c>
      <c r="C11" s="27" t="s">
        <v>13</v>
      </c>
      <c r="D11" s="32">
        <v>11</v>
      </c>
      <c r="E11" s="32">
        <v>8</v>
      </c>
      <c r="F11" s="32">
        <v>7</v>
      </c>
      <c r="G11" s="32">
        <v>5</v>
      </c>
      <c r="H11" s="32">
        <v>7</v>
      </c>
      <c r="I11" s="32">
        <v>9</v>
      </c>
      <c r="J11" s="27"/>
      <c r="K11" s="27" t="s">
        <v>84</v>
      </c>
      <c r="L11" s="27">
        <f t="shared" si="0"/>
        <v>47</v>
      </c>
      <c r="M11" s="32" t="s">
        <v>85</v>
      </c>
      <c r="N11" s="27">
        <f t="shared" si="1"/>
        <v>36</v>
      </c>
    </row>
    <row r="12" spans="1:14" s="16" customFormat="1" ht="12.75">
      <c r="A12" s="16">
        <f t="shared" si="2"/>
        <v>8</v>
      </c>
      <c r="B12" s="27" t="s">
        <v>88</v>
      </c>
      <c r="C12" s="27" t="s">
        <v>13</v>
      </c>
      <c r="D12" s="32">
        <v>10</v>
      </c>
      <c r="E12" s="32">
        <v>7</v>
      </c>
      <c r="F12" s="32">
        <v>9</v>
      </c>
      <c r="G12" s="32">
        <v>7</v>
      </c>
      <c r="H12" s="32">
        <v>8</v>
      </c>
      <c r="I12" s="32">
        <v>8</v>
      </c>
      <c r="J12" s="27"/>
      <c r="K12" s="27" t="s">
        <v>84</v>
      </c>
      <c r="L12" s="27">
        <f t="shared" si="0"/>
        <v>49</v>
      </c>
      <c r="M12" s="32" t="s">
        <v>85</v>
      </c>
      <c r="N12" s="27">
        <f t="shared" si="1"/>
        <v>39</v>
      </c>
    </row>
    <row r="13" spans="1:14" s="16" customFormat="1" ht="12.75">
      <c r="A13" s="16">
        <f t="shared" si="2"/>
        <v>9</v>
      </c>
      <c r="B13" s="27" t="s">
        <v>38</v>
      </c>
      <c r="C13" s="27" t="s">
        <v>13</v>
      </c>
      <c r="D13" s="32">
        <v>9</v>
      </c>
      <c r="E13" s="32">
        <v>35</v>
      </c>
      <c r="F13" s="32">
        <v>8</v>
      </c>
      <c r="G13" s="32">
        <v>6</v>
      </c>
      <c r="H13" s="32">
        <v>12</v>
      </c>
      <c r="I13" s="32">
        <v>14</v>
      </c>
      <c r="J13" s="27"/>
      <c r="K13" s="27" t="s">
        <v>84</v>
      </c>
      <c r="L13" s="27">
        <f t="shared" si="0"/>
        <v>84</v>
      </c>
      <c r="M13" s="32" t="s">
        <v>85</v>
      </c>
      <c r="N13" s="27">
        <f t="shared" si="1"/>
        <v>49</v>
      </c>
    </row>
    <row r="14" spans="1:14" s="16" customFormat="1" ht="12.75">
      <c r="A14" s="16">
        <f t="shared" si="2"/>
        <v>10</v>
      </c>
      <c r="B14" s="27" t="s">
        <v>33</v>
      </c>
      <c r="C14" s="27" t="s">
        <v>13</v>
      </c>
      <c r="D14" s="32">
        <v>12</v>
      </c>
      <c r="E14" s="32">
        <v>12</v>
      </c>
      <c r="F14" s="32">
        <v>11</v>
      </c>
      <c r="G14" s="32">
        <v>8</v>
      </c>
      <c r="H14" s="32">
        <v>13</v>
      </c>
      <c r="I14" s="32">
        <v>13</v>
      </c>
      <c r="J14" s="27"/>
      <c r="K14" s="27" t="s">
        <v>84</v>
      </c>
      <c r="L14" s="27">
        <f t="shared" si="0"/>
        <v>69</v>
      </c>
      <c r="M14" s="32" t="s">
        <v>85</v>
      </c>
      <c r="N14" s="27">
        <f t="shared" si="1"/>
        <v>56</v>
      </c>
    </row>
    <row r="15" spans="1:14" s="16" customFormat="1" ht="12.75">
      <c r="A15" s="16">
        <f t="shared" si="2"/>
        <v>11</v>
      </c>
      <c r="B15" s="27" t="s">
        <v>30</v>
      </c>
      <c r="C15" s="27" t="s">
        <v>14</v>
      </c>
      <c r="D15" s="32">
        <v>13</v>
      </c>
      <c r="E15" s="32">
        <v>9</v>
      </c>
      <c r="F15" s="32">
        <v>14</v>
      </c>
      <c r="G15" s="32">
        <v>9</v>
      </c>
      <c r="H15" s="32">
        <v>14</v>
      </c>
      <c r="I15" s="32">
        <v>11</v>
      </c>
      <c r="J15" s="27"/>
      <c r="K15" s="27" t="s">
        <v>84</v>
      </c>
      <c r="L15" s="27">
        <f t="shared" si="0"/>
        <v>70</v>
      </c>
      <c r="M15" s="32" t="s">
        <v>85</v>
      </c>
      <c r="N15" s="27">
        <f t="shared" si="1"/>
        <v>56</v>
      </c>
    </row>
    <row r="16" spans="1:14" s="16" customFormat="1" ht="12.75">
      <c r="A16" s="16">
        <f t="shared" si="2"/>
        <v>12</v>
      </c>
      <c r="B16" s="27" t="s">
        <v>39</v>
      </c>
      <c r="C16" s="27" t="s">
        <v>14</v>
      </c>
      <c r="D16" s="32">
        <v>15</v>
      </c>
      <c r="E16" s="32">
        <v>10</v>
      </c>
      <c r="F16" s="32">
        <v>35</v>
      </c>
      <c r="G16" s="32">
        <v>11</v>
      </c>
      <c r="H16" s="32">
        <v>9</v>
      </c>
      <c r="I16" s="32">
        <v>15</v>
      </c>
      <c r="J16" s="27"/>
      <c r="K16" s="27" t="s">
        <v>84</v>
      </c>
      <c r="L16" s="27">
        <f t="shared" si="0"/>
        <v>95</v>
      </c>
      <c r="M16" s="32" t="s">
        <v>85</v>
      </c>
      <c r="N16" s="27">
        <f t="shared" si="1"/>
        <v>60</v>
      </c>
    </row>
    <row r="17" spans="1:14" s="16" customFormat="1" ht="12.75">
      <c r="A17" s="16">
        <f t="shared" si="2"/>
        <v>13</v>
      </c>
      <c r="B17" s="27" t="s">
        <v>75</v>
      </c>
      <c r="C17" s="27" t="s">
        <v>14</v>
      </c>
      <c r="D17" s="32">
        <v>14</v>
      </c>
      <c r="E17" s="32">
        <v>11</v>
      </c>
      <c r="F17" s="32">
        <v>12</v>
      </c>
      <c r="G17" s="32">
        <v>35</v>
      </c>
      <c r="H17" s="32">
        <v>15</v>
      </c>
      <c r="I17" s="32">
        <v>10</v>
      </c>
      <c r="J17" s="27"/>
      <c r="K17" s="27" t="s">
        <v>84</v>
      </c>
      <c r="L17" s="27">
        <f t="shared" si="0"/>
        <v>97</v>
      </c>
      <c r="M17" s="32" t="s">
        <v>85</v>
      </c>
      <c r="N17" s="27">
        <f t="shared" si="1"/>
        <v>62</v>
      </c>
    </row>
    <row r="18" spans="1:14" s="16" customFormat="1" ht="12.75">
      <c r="A18" s="16">
        <f t="shared" si="2"/>
        <v>14</v>
      </c>
      <c r="B18" s="27" t="s">
        <v>59</v>
      </c>
      <c r="C18" s="27" t="s">
        <v>14</v>
      </c>
      <c r="D18" s="32">
        <v>16</v>
      </c>
      <c r="E18" s="32">
        <v>13</v>
      </c>
      <c r="F18" s="32">
        <v>13</v>
      </c>
      <c r="G18" s="32">
        <v>10</v>
      </c>
      <c r="H18" s="32">
        <v>16</v>
      </c>
      <c r="I18" s="32">
        <v>16</v>
      </c>
      <c r="J18" s="27"/>
      <c r="K18" s="27" t="s">
        <v>84</v>
      </c>
      <c r="L18" s="27">
        <f t="shared" si="0"/>
        <v>84</v>
      </c>
      <c r="M18" s="32" t="s">
        <v>85</v>
      </c>
      <c r="N18" s="27">
        <f t="shared" si="1"/>
        <v>68</v>
      </c>
    </row>
    <row r="19" spans="1:14" s="16" customFormat="1" ht="12.75">
      <c r="A19" s="16">
        <f t="shared" si="2"/>
        <v>15</v>
      </c>
      <c r="B19" s="27" t="s">
        <v>47</v>
      </c>
      <c r="C19" s="27" t="s">
        <v>14</v>
      </c>
      <c r="D19" s="32">
        <v>18</v>
      </c>
      <c r="E19" s="32">
        <v>14</v>
      </c>
      <c r="F19" s="32">
        <v>15</v>
      </c>
      <c r="G19" s="32">
        <v>13</v>
      </c>
      <c r="H19" s="32">
        <v>17</v>
      </c>
      <c r="I19" s="32">
        <v>18</v>
      </c>
      <c r="J19" s="27"/>
      <c r="K19" s="27" t="s">
        <v>84</v>
      </c>
      <c r="L19" s="27">
        <f t="shared" si="0"/>
        <v>95</v>
      </c>
      <c r="M19" s="32" t="s">
        <v>85</v>
      </c>
      <c r="N19" s="27">
        <f t="shared" si="1"/>
        <v>77</v>
      </c>
    </row>
    <row r="20" spans="1:14" s="16" customFormat="1" ht="12.75">
      <c r="A20" s="16">
        <f t="shared" si="2"/>
        <v>16</v>
      </c>
      <c r="B20" s="27" t="s">
        <v>97</v>
      </c>
      <c r="C20" s="27" t="s">
        <v>13</v>
      </c>
      <c r="D20" s="32">
        <v>35</v>
      </c>
      <c r="E20" s="32">
        <v>35</v>
      </c>
      <c r="F20" s="32">
        <v>10</v>
      </c>
      <c r="G20" s="32">
        <v>35</v>
      </c>
      <c r="H20" s="32">
        <v>10</v>
      </c>
      <c r="I20" s="32">
        <v>12</v>
      </c>
      <c r="J20" s="27"/>
      <c r="K20" s="27" t="s">
        <v>84</v>
      </c>
      <c r="L20" s="27">
        <f t="shared" si="0"/>
        <v>137</v>
      </c>
      <c r="M20" s="32" t="s">
        <v>85</v>
      </c>
      <c r="N20" s="27">
        <f t="shared" si="1"/>
        <v>102</v>
      </c>
    </row>
    <row r="21" spans="1:14" s="16" customFormat="1" ht="12.75">
      <c r="A21" s="16">
        <f t="shared" si="2"/>
        <v>17</v>
      </c>
      <c r="B21" s="27" t="s">
        <v>76</v>
      </c>
      <c r="C21" s="27" t="s">
        <v>14</v>
      </c>
      <c r="D21" s="32">
        <v>17</v>
      </c>
      <c r="E21" s="32">
        <v>35</v>
      </c>
      <c r="F21" s="32">
        <v>35</v>
      </c>
      <c r="G21" s="32">
        <v>35</v>
      </c>
      <c r="H21" s="32">
        <v>11</v>
      </c>
      <c r="I21" s="32">
        <v>17</v>
      </c>
      <c r="J21" s="27"/>
      <c r="K21" s="27" t="s">
        <v>84</v>
      </c>
      <c r="L21" s="27">
        <f t="shared" si="0"/>
        <v>150</v>
      </c>
      <c r="M21" s="32" t="s">
        <v>85</v>
      </c>
      <c r="N21" s="27">
        <f t="shared" si="1"/>
        <v>115</v>
      </c>
    </row>
    <row r="22" spans="1:14" s="16" customFormat="1" ht="12.75">
      <c r="A22" s="16">
        <f t="shared" si="2"/>
        <v>18</v>
      </c>
      <c r="B22" s="27" t="s">
        <v>98</v>
      </c>
      <c r="C22" s="27" t="s">
        <v>14</v>
      </c>
      <c r="D22" s="32">
        <v>35</v>
      </c>
      <c r="E22" s="32">
        <v>35</v>
      </c>
      <c r="F22" s="32">
        <v>16</v>
      </c>
      <c r="G22" s="32">
        <v>12</v>
      </c>
      <c r="H22" s="32">
        <v>35</v>
      </c>
      <c r="I22" s="32">
        <v>35</v>
      </c>
      <c r="J22" s="27"/>
      <c r="K22" s="27" t="s">
        <v>84</v>
      </c>
      <c r="L22" s="27">
        <f t="shared" si="0"/>
        <v>168</v>
      </c>
      <c r="M22" s="32" t="s">
        <v>85</v>
      </c>
      <c r="N22" s="27">
        <f t="shared" si="1"/>
        <v>133</v>
      </c>
    </row>
    <row r="23" spans="1:14" s="16" customFormat="1" ht="12.75">
      <c r="A23" s="16">
        <f t="shared" si="2"/>
        <v>19</v>
      </c>
      <c r="B23" s="27" t="s">
        <v>86</v>
      </c>
      <c r="C23" s="27" t="s">
        <v>8</v>
      </c>
      <c r="D23" s="32">
        <v>1</v>
      </c>
      <c r="E23" s="32">
        <v>35</v>
      </c>
      <c r="F23" s="32">
        <v>35</v>
      </c>
      <c r="G23" s="32">
        <v>35</v>
      </c>
      <c r="H23" s="32">
        <v>35</v>
      </c>
      <c r="I23" s="32">
        <v>35</v>
      </c>
      <c r="J23" s="27"/>
      <c r="K23" s="27" t="s">
        <v>84</v>
      </c>
      <c r="L23" s="27">
        <f t="shared" si="0"/>
        <v>176</v>
      </c>
      <c r="M23" s="32" t="s">
        <v>85</v>
      </c>
      <c r="N23" s="27">
        <f t="shared" si="1"/>
        <v>141</v>
      </c>
    </row>
    <row r="24" spans="1:14" s="16" customFormat="1" ht="12.75">
      <c r="A24" s="16">
        <f t="shared" si="2"/>
        <v>20</v>
      </c>
      <c r="B24" s="27" t="s">
        <v>87</v>
      </c>
      <c r="C24" s="27" t="s">
        <v>8</v>
      </c>
      <c r="D24" s="32">
        <v>3</v>
      </c>
      <c r="E24" s="32">
        <v>35</v>
      </c>
      <c r="F24" s="32">
        <v>35</v>
      </c>
      <c r="G24" s="32">
        <v>35</v>
      </c>
      <c r="H24" s="32">
        <v>35</v>
      </c>
      <c r="I24" s="32">
        <v>35</v>
      </c>
      <c r="J24" s="27"/>
      <c r="K24" s="27" t="s">
        <v>84</v>
      </c>
      <c r="L24" s="27">
        <f t="shared" si="0"/>
        <v>178</v>
      </c>
      <c r="M24" s="32" t="s">
        <v>85</v>
      </c>
      <c r="N24" s="27">
        <f t="shared" si="1"/>
        <v>143</v>
      </c>
    </row>
    <row r="25" spans="1:14" s="16" customFormat="1" ht="12.75">
      <c r="A25" s="16">
        <f t="shared" si="2"/>
        <v>21</v>
      </c>
      <c r="B25" s="27" t="s">
        <v>99</v>
      </c>
      <c r="C25" s="27" t="s">
        <v>13</v>
      </c>
      <c r="D25" s="32">
        <v>35</v>
      </c>
      <c r="E25" s="32">
        <v>35</v>
      </c>
      <c r="F25" s="32">
        <v>35</v>
      </c>
      <c r="G25" s="32">
        <v>35</v>
      </c>
      <c r="H25" s="32">
        <v>35</v>
      </c>
      <c r="I25" s="32">
        <v>5</v>
      </c>
      <c r="J25" s="27"/>
      <c r="K25" s="27" t="s">
        <v>84</v>
      </c>
      <c r="L25" s="27">
        <f t="shared" si="0"/>
        <v>180</v>
      </c>
      <c r="M25" s="32" t="s">
        <v>85</v>
      </c>
      <c r="N25" s="27">
        <f t="shared" si="1"/>
        <v>145</v>
      </c>
    </row>
    <row r="26" spans="1:14" s="16" customFormat="1" ht="12.75">
      <c r="A26" s="16">
        <f t="shared" si="2"/>
        <v>22</v>
      </c>
      <c r="B26" s="27" t="s">
        <v>81</v>
      </c>
      <c r="C26" s="27" t="s">
        <v>8</v>
      </c>
      <c r="D26" s="32">
        <v>35</v>
      </c>
      <c r="E26" s="32">
        <v>15</v>
      </c>
      <c r="F26" s="32">
        <v>35</v>
      </c>
      <c r="G26" s="32">
        <v>35</v>
      </c>
      <c r="H26" s="32">
        <v>35</v>
      </c>
      <c r="I26" s="32">
        <v>35</v>
      </c>
      <c r="J26" s="27"/>
      <c r="K26" s="27" t="s">
        <v>84</v>
      </c>
      <c r="L26" s="27">
        <f t="shared" si="0"/>
        <v>190</v>
      </c>
      <c r="M26" s="32" t="s">
        <v>85</v>
      </c>
      <c r="N26" s="27">
        <f t="shared" si="1"/>
        <v>155</v>
      </c>
    </row>
    <row r="27" spans="1:14" s="16" customFormat="1" ht="12.75">
      <c r="A27" s="16">
        <f t="shared" si="2"/>
        <v>23</v>
      </c>
      <c r="B27" s="27" t="s">
        <v>96</v>
      </c>
      <c r="C27" s="27"/>
      <c r="D27" s="32">
        <v>35</v>
      </c>
      <c r="E27" s="32">
        <v>35</v>
      </c>
      <c r="F27" s="32">
        <v>35</v>
      </c>
      <c r="G27" s="32">
        <v>35</v>
      </c>
      <c r="H27" s="32">
        <v>35</v>
      </c>
      <c r="I27" s="32">
        <v>35</v>
      </c>
      <c r="J27" s="27"/>
      <c r="K27" s="27" t="s">
        <v>84</v>
      </c>
      <c r="L27" s="27">
        <f t="shared" si="0"/>
        <v>210</v>
      </c>
      <c r="M27" s="32" t="s">
        <v>85</v>
      </c>
      <c r="N27" s="27">
        <f t="shared" si="1"/>
        <v>175</v>
      </c>
    </row>
    <row r="28" spans="1:14" s="16" customFormat="1" ht="12.75">
      <c r="A28" s="16">
        <f t="shared" si="2"/>
        <v>24</v>
      </c>
      <c r="B28" s="27"/>
      <c r="C28" s="27"/>
      <c r="D28" s="32"/>
      <c r="E28" s="32"/>
      <c r="F28" s="32"/>
      <c r="G28" s="32"/>
      <c r="H28" s="32"/>
      <c r="I28" s="32"/>
      <c r="J28" s="27"/>
      <c r="K28" s="27" t="s">
        <v>84</v>
      </c>
      <c r="L28" s="27">
        <f t="shared" si="0"/>
        <v>0</v>
      </c>
      <c r="M28" s="32" t="s">
        <v>85</v>
      </c>
      <c r="N28" s="27">
        <f t="shared" si="1"/>
        <v>0</v>
      </c>
    </row>
    <row r="29" spans="1:14" s="16" customFormat="1" ht="12.75">
      <c r="A29" s="16">
        <f t="shared" si="2"/>
        <v>25</v>
      </c>
      <c r="B29" s="27"/>
      <c r="C29" s="27"/>
      <c r="D29" s="32"/>
      <c r="E29" s="32"/>
      <c r="F29" s="32"/>
      <c r="G29" s="32"/>
      <c r="H29" s="32"/>
      <c r="I29" s="32"/>
      <c r="J29" s="27"/>
      <c r="K29" s="27" t="s">
        <v>84</v>
      </c>
      <c r="L29" s="27">
        <f t="shared" si="0"/>
        <v>0</v>
      </c>
      <c r="M29" s="32" t="s">
        <v>85</v>
      </c>
      <c r="N29" s="27">
        <f t="shared" si="1"/>
        <v>0</v>
      </c>
    </row>
    <row r="30" spans="1:14" s="16" customFormat="1" ht="12.75">
      <c r="A30" s="16">
        <f t="shared" si="2"/>
        <v>26</v>
      </c>
      <c r="B30" s="27"/>
      <c r="C30" s="27"/>
      <c r="D30" s="32"/>
      <c r="E30" s="32"/>
      <c r="F30" s="32"/>
      <c r="G30" s="32"/>
      <c r="H30" s="32"/>
      <c r="I30" s="32"/>
      <c r="J30" s="27"/>
      <c r="K30" s="27" t="s">
        <v>84</v>
      </c>
      <c r="L30" s="27">
        <f t="shared" si="0"/>
        <v>0</v>
      </c>
      <c r="M30" s="32" t="s">
        <v>85</v>
      </c>
      <c r="N30" s="27">
        <f t="shared" si="1"/>
        <v>0</v>
      </c>
    </row>
    <row r="31" spans="1:14" s="16" customFormat="1" ht="12.75">
      <c r="A31" s="16">
        <f t="shared" si="2"/>
        <v>27</v>
      </c>
      <c r="B31" s="27"/>
      <c r="C31" s="27"/>
      <c r="D31" s="32"/>
      <c r="E31" s="32"/>
      <c r="F31" s="32"/>
      <c r="G31" s="32"/>
      <c r="H31" s="32"/>
      <c r="I31" s="32"/>
      <c r="J31" s="27"/>
      <c r="K31" s="27" t="s">
        <v>84</v>
      </c>
      <c r="L31" s="27">
        <f t="shared" si="0"/>
        <v>0</v>
      </c>
      <c r="M31" s="32" t="s">
        <v>85</v>
      </c>
      <c r="N31" s="27">
        <f t="shared" si="1"/>
        <v>0</v>
      </c>
    </row>
    <row r="32" spans="1:14" s="16" customFormat="1" ht="12.75">
      <c r="A32" s="16">
        <f t="shared" si="2"/>
        <v>28</v>
      </c>
      <c r="B32" s="27"/>
      <c r="C32" s="27"/>
      <c r="D32" s="32"/>
      <c r="E32" s="32"/>
      <c r="F32" s="32"/>
      <c r="G32" s="32"/>
      <c r="H32" s="32"/>
      <c r="I32" s="32"/>
      <c r="J32" s="27"/>
      <c r="K32" s="27" t="s">
        <v>84</v>
      </c>
      <c r="L32" s="27">
        <f t="shared" si="0"/>
        <v>0</v>
      </c>
      <c r="M32" s="32" t="s">
        <v>85</v>
      </c>
      <c r="N32" s="27">
        <f t="shared" si="1"/>
        <v>0</v>
      </c>
    </row>
    <row r="33" spans="1:14" s="16" customFormat="1" ht="12.75">
      <c r="A33" s="16">
        <f t="shared" si="2"/>
        <v>29</v>
      </c>
      <c r="B33" s="27"/>
      <c r="C33" s="27"/>
      <c r="D33" s="32"/>
      <c r="E33" s="32"/>
      <c r="F33" s="32"/>
      <c r="G33" s="32"/>
      <c r="H33" s="32"/>
      <c r="I33" s="32"/>
      <c r="J33" s="27"/>
      <c r="K33" s="27" t="s">
        <v>84</v>
      </c>
      <c r="L33" s="27">
        <f t="shared" si="0"/>
        <v>0</v>
      </c>
      <c r="M33" s="32" t="s">
        <v>85</v>
      </c>
      <c r="N33" s="27">
        <f t="shared" si="1"/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The programmer</cp:lastModifiedBy>
  <cp:lastPrinted>2004-11-01T10:18:38Z</cp:lastPrinted>
  <dcterms:created xsi:type="dcterms:W3CDTF">2001-05-04T06:54:19Z</dcterms:created>
  <dcterms:modified xsi:type="dcterms:W3CDTF">2004-11-01T10:19:07Z</dcterms:modified>
  <cp:category/>
  <cp:version/>
  <cp:contentType/>
  <cp:contentStatus/>
</cp:coreProperties>
</file>